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050788\共有\SZ950200上下水道局経営企画課\財務２係\03共通\03 照会・回答（県・庁内等）\県\経営比較分析表\令和07年度（対象：令和06年度決算）\02_回答\"/>
    </mc:Choice>
  </mc:AlternateContent>
  <workbookProtection workbookAlgorithmName="SHA-512" workbookHashValue="fqEvUrQGwMq9w7GlUZz84e3V/ii45JwuM+4tIi2dMggb0MxyLtQFfvv6k3JhpVrdJdQSULHjQgfjP/se8Kw51w==" workbookSaltValue="D6KGTUEpEnP9wFlGravoB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I85" i="4"/>
  <c r="H85" i="4"/>
  <c r="G85" i="4"/>
  <c r="E85" i="4"/>
  <c r="BB10" i="4"/>
  <c r="AT10" i="4"/>
  <c r="AD10" i="4"/>
  <c r="P10" i="4"/>
  <c r="B10" i="4"/>
  <c r="AT8" i="4"/>
  <c r="W8" i="4"/>
  <c r="P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<sst xmlns="http://schemas.openxmlformats.org/spreadsheetml/2006/main" count="231" uniqueCount="117">
  <si>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</si>
  <si>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</si>
  <si>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</si>
  <si>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</si>
  <si>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</si>
  <si>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</si>
  <si>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</si>
  <si>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</si>
  <si>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</si>
  <si>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</si>
  <si>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</si>
  <si>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</si>
  <si>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</si>
  <si>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</si>
  <si>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</si>
  <si>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</si>
  <si>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</si>
  <si>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</si>
  <si>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</si>
  <si>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</si>
  <si>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</si>
  <si>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</si>
  <si>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</si>
  <si>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</si>
  <si>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</si>
  <si>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</si>
  <si>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</si>
  <si>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</si>
  <si>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</si>
  <si>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</si>
  <si>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</si>
  <si>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</si>
  <si>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</si>
  <si>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</si>
  <si>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</si>
  <si>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</si>
  <si>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</si>
  <si>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</si>
  <si>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</si>
  <si>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</si>
  <si>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</si>
  <si>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</si>
  <si>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</si>
  <si>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</si>
  <si>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</si>
  <si>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</si>
  <si>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</si>
  <si>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</si>
  <si>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</si>
  <si>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</si>
  <si>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</si>
  <si>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</si>
  <si>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</si>
  <si>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</si>
  <si>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</si>
  <si>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</si>
  <si>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</si>
  <si>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</si>
  <si>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</si>
  <si>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</si>
  <si>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</si>
  <si>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</si>
  <si>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</si>
  <si>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</si>
  <si>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</si>
  <si>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</si>
  <si>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</si>
  <si>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</si>
  <si>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</si>
  <si>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</si>
  <si>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</si>
  <si>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</si>
  <si>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</si>
  <si>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</si>
  <si>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</si>
  <si>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</si>
  <si>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</si>
  <si>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</si>
  <si>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</si>
  <si>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</si>
  <si>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</si>
  <si>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</si>
  <si>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</si>
  <si>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</si>
  <si>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</si>
  <si>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</si>
  <si>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</si>
  <si>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</si>
  <si>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</si>
  <si>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</si>
  <si>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</si>
  <si>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</si>
  <si>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</si>
  <si>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</si>
  <si>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</si>
  <si>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</si>
  <si>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徳島市</t>
  </si>
  <si>
    <t>法適用</t>
  </si>
  <si>
    <t>下水道事業</t>
  </si>
  <si>
    <t>特定環境保全公共下水道</t>
  </si>
  <si>
    <t>D3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</si>
  <si>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</si>
  <si>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</si>
  <si>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</si>
  <si>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</si>
  <si>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</si>
  <si>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</si>
  <si>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</si>
  <si>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</si>
  <si>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</si>
  <si>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</si>
  <si>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</si>
  <si>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</si>
  <si>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</si>
  <si>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市における本事業の各施設については、地方公営企業法等に定められている法定耐用年数の50年を超過していないことから、②管渠老朽化率は０％であり、現時点で老朽化対策を進めていないため、③管渠改善率についても０％が続いている。
　一方、整備から40年以上が経過しており、老朽化が進んでいることから、①有形固定資産減価償却率は、全国平均を大幅に上回っており、将来的な改築・更新について検討を進める必要がある。</t>
    <rPh sb="7" eb="8">
      <t>ホン</t>
    </rPh>
    <rPh sb="73" eb="76">
      <t>ゲンジテン</t>
    </rPh>
    <rPh sb="77" eb="80">
      <t>ロウキュウカ</t>
    </rPh>
    <rPh sb="80" eb="82">
      <t>タイサク</t>
    </rPh>
    <rPh sb="83" eb="84">
      <t>スス</t>
    </rPh>
    <rPh sb="93" eb="95">
      <t>カンキョ</t>
    </rPh>
    <rPh sb="95" eb="97">
      <t>カイゼン</t>
    </rPh>
    <rPh sb="97" eb="98">
      <t>リツ</t>
    </rPh>
    <rPh sb="106" eb="107">
      <t>ツヅ</t>
    </rPh>
    <rPh sb="115" eb="117">
      <t>イッポウ</t>
    </rPh>
    <rPh sb="118" eb="120">
      <t>セイビ</t>
    </rPh>
    <rPh sb="124" eb="125">
      <t>ネン</t>
    </rPh>
    <rPh sb="125" eb="127">
      <t>イジョウ</t>
    </rPh>
    <rPh sb="128" eb="130">
      <t>ケイカ</t>
    </rPh>
    <rPh sb="178" eb="181">
      <t>ショウライテキ</t>
    </rPh>
    <rPh sb="182" eb="184">
      <t>カイチク</t>
    </rPh>
    <rPh sb="185" eb="187">
      <t>コウシン</t>
    </rPh>
    <rPh sb="191" eb="193">
      <t>ケントウ</t>
    </rPh>
    <rPh sb="194" eb="195">
      <t>スス</t>
    </rPh>
    <rPh sb="197" eb="199">
      <t>ヒツヨウ</t>
    </rPh>
    <phoneticPr fontId="4"/>
  </si>
  <si>
    <r>
      <t>　施設の維持管理に係る経費がかさんだことで、３年連続の赤字決算を計上し、①経常収支比率は100％を割り込むと共に、②累積欠損金比率も全国平均は下回っているものの割合が増加している。
　本市における本事業の各施設は、民間企業等からの受贈資産であるため、施設整備時における起債発行が無かったことから、④企業債残高対事業規模比率は全国平均より低く、⑥汚水処理原価も低くなっている。
　一方、施設の老朽化に係る設備の更新が必要となっているのに対し、</t>
    </r>
    <r>
      <rPr>
        <sz val="11"/>
        <rFont val="ＭＳ ゴシック"/>
        <family val="3"/>
        <charset val="128"/>
      </rPr>
      <t>限られた地域へのサービス提供であることから、⑤経費回収率も全国平均を上回っているものの100％を下回っている状況が続いており、③流動比率も類似団体平均を下回っている。</t>
    </r>
    <r>
      <rPr>
        <sz val="11"/>
        <color rgb="FFFF0000"/>
        <rFont val="ＭＳ ゴシック"/>
        <family val="3"/>
        <charset val="128"/>
      </rPr>
      <t xml:space="preserve">
　</t>
    </r>
    <r>
      <rPr>
        <sz val="11"/>
        <color theme="1"/>
        <rFont val="ＭＳ ゴシック"/>
        <family val="3"/>
        <charset val="128"/>
      </rPr>
      <t>また、整備完了後に受贈された資産であることから、⑧水洗化率は100％であり、⑦施設利用率についても全国平均を上回る状況となっているが、人口減少の進行によりさらなる向上は見込み難い。</t>
    </r>
    <rPh sb="4" eb="8">
      <t>イジカンリ</t>
    </rPh>
    <rPh sb="9" eb="10">
      <t>カカ</t>
    </rPh>
    <rPh sb="11" eb="13">
      <t>ケイヒ</t>
    </rPh>
    <rPh sb="180" eb="181">
      <t>ヒク</t>
    </rPh>
    <rPh sb="191" eb="193">
      <t>イッポウ</t>
    </rPh>
    <rPh sb="219" eb="220">
      <t>タイ</t>
    </rPh>
    <rPh sb="256" eb="258">
      <t>ウワマワ</t>
    </rPh>
    <rPh sb="270" eb="272">
      <t>シタマワ</t>
    </rPh>
    <rPh sb="276" eb="278">
      <t>ジョウキョウ</t>
    </rPh>
    <rPh sb="279" eb="280">
      <t>ツヅ</t>
    </rPh>
    <rPh sb="286" eb="288">
      <t>リュウドウ</t>
    </rPh>
    <rPh sb="288" eb="290">
      <t>ヒリツ</t>
    </rPh>
    <rPh sb="291" eb="293">
      <t>ルイジ</t>
    </rPh>
    <rPh sb="293" eb="295">
      <t>ダンタイ</t>
    </rPh>
    <rPh sb="295" eb="297">
      <t>ヘイキン</t>
    </rPh>
    <rPh sb="298" eb="300">
      <t>シタマワ</t>
    </rPh>
    <rPh sb="311" eb="313">
      <t>セイビ</t>
    </rPh>
    <rPh sb="313" eb="316">
      <t>カンリョウゴ</t>
    </rPh>
    <rPh sb="347" eb="349">
      <t>シセツ</t>
    </rPh>
    <rPh sb="349" eb="352">
      <t>リヨウリツ</t>
    </rPh>
    <rPh sb="375" eb="379">
      <t>ジンコウゲンショウ</t>
    </rPh>
    <rPh sb="380" eb="382">
      <t>シンコウ</t>
    </rPh>
    <rPh sb="389" eb="391">
      <t>コウジョウ</t>
    </rPh>
    <rPh sb="392" eb="394">
      <t>ミコ</t>
    </rPh>
    <rPh sb="395" eb="396">
      <t>ガタ</t>
    </rPh>
    <phoneticPr fontId="4"/>
  </si>
  <si>
    <t>　本市における本事業の各施設は、整備後40年以上が経過していることもあり、今後計画的に施設の改築・更新等を進める必要がある。
　改築・更新等に多額の費用が見込まれる一方、提供区域における人口減少や節水意識の向上等に伴う使用量の減に伴い、経営状況は引き続き厳しい状況が続くと想定される。
　将来にわたって、持続的かつ安定的な下水道サービスを提供するため、下水道使用料の適正化や、ウォーターPPPの導入、事業の外部委託の活用により事業の集約・集中を進める等一層の経営の効率化・健全化を図る必要がある。</t>
    <rPh sb="7" eb="8">
      <t>ホン</t>
    </rPh>
    <rPh sb="16" eb="18">
      <t>セイビ</t>
    </rPh>
    <rPh sb="101" eb="103">
      <t>イシキ</t>
    </rPh>
    <rPh sb="104" eb="106">
      <t>コウジョウ</t>
    </rPh>
    <rPh sb="244" eb="24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</si>
</sst>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04-4D9B-8837-670758427AB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0.02</c:v>
                </c:pt>
                <c:pt idx="1">
                  <c:v>0</c:v>
                </c:pt>
                <c:pt idx="2">
                  <c:v>0</c:v>
                </c:pt>
                <c:pt idx="3" formatCode="#,##0.00;&quot;△&quot;#,##0.00;&quot;-&quot;">
                  <c:v>0.08</c:v>
                </c:pt>
                <c:pt idx="4">
                  <c:v>0</c:v>
                </c:pt>
              </c:numCache>
            </c:numRef>
          </c:val>
          <c:smooth val="0"/>
          <c:extLst>
            <c:ext xmlns:c16="http://schemas.microsoft.com/office/drawing/2014/chart" uri="{C3380CC4-5D6E-409C-BE32-E72D297353CC}">
              <c16:uniqueId val="{00000001-3C04-4D9B-8837-670758427AB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51.31</c:v>
                </c:pt>
                <c:pt idx="1">
                  <c:v>51.35</c:v>
                </c:pt>
                <c:pt idx="2">
                  <c:v>49.66</c:v>
                </c:pt>
                <c:pt idx="3">
                  <c:v>46.7</c:v>
                </c:pt>
                <c:pt idx="4">
                  <c:v>47.15</c:v>
                </c:pt>
              </c:numCache>
            </c:numRef>
          </c:val>
          <c:extLst>
            <c:ext xmlns:c16="http://schemas.microsoft.com/office/drawing/2014/chart" uri="{C3380CC4-5D6E-409C-BE32-E72D297353CC}">
              <c16:uniqueId val="{00000000-A6B9-459A-BFCE-22FD5691863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36.71</c:v>
                </c:pt>
                <c:pt idx="1">
                  <c:v>33.799999999999997</c:v>
                </c:pt>
                <c:pt idx="2">
                  <c:v>32.380000000000003</c:v>
                </c:pt>
                <c:pt idx="3">
                  <c:v>36.03</c:v>
                </c:pt>
                <c:pt idx="4">
                  <c:v>37.75</c:v>
                </c:pt>
              </c:numCache>
            </c:numRef>
          </c:val>
          <c:smooth val="0"/>
          <c:extLst>
            <c:ext xmlns:c16="http://schemas.microsoft.com/office/drawing/2014/chart" uri="{C3380CC4-5D6E-409C-BE32-E72D297353CC}">
              <c16:uniqueId val="{00000001-A6B9-459A-BFCE-22FD5691863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73A-4AA1-A154-C9B14BB04C2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70.05</c:v>
                </c:pt>
                <c:pt idx="1">
                  <c:v>67.09</c:v>
                </c:pt>
                <c:pt idx="2">
                  <c:v>67.31</c:v>
                </c:pt>
                <c:pt idx="3">
                  <c:v>63.97</c:v>
                </c:pt>
                <c:pt idx="4">
                  <c:v>71.17</c:v>
                </c:pt>
              </c:numCache>
            </c:numRef>
          </c:val>
          <c:smooth val="0"/>
          <c:extLst>
            <c:ext xmlns:c16="http://schemas.microsoft.com/office/drawing/2014/chart" uri="{C3380CC4-5D6E-409C-BE32-E72D297353CC}">
              <c16:uniqueId val="{00000001-B73A-4AA1-A154-C9B14BB04C2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90.57</c:v>
                </c:pt>
                <c:pt idx="3">
                  <c:v>93.13</c:v>
                </c:pt>
                <c:pt idx="4">
                  <c:v>89.9</c:v>
                </c:pt>
              </c:numCache>
            </c:numRef>
          </c:val>
          <c:extLst>
            <c:ext xmlns:c16="http://schemas.microsoft.com/office/drawing/2014/chart" uri="{C3380CC4-5D6E-409C-BE32-E72D297353CC}">
              <c16:uniqueId val="{00000000-FA3F-47DA-8675-A08FBB765B2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100.3</c:v>
                </c:pt>
                <c:pt idx="1">
                  <c:v>99.59</c:v>
                </c:pt>
                <c:pt idx="2">
                  <c:v>95.51</c:v>
                </c:pt>
                <c:pt idx="3">
                  <c:v>98.85</c:v>
                </c:pt>
                <c:pt idx="4">
                  <c:v>89.52</c:v>
                </c:pt>
              </c:numCache>
            </c:numRef>
          </c:val>
          <c:smooth val="0"/>
          <c:extLst>
            <c:ext xmlns:c16="http://schemas.microsoft.com/office/drawing/2014/chart" uri="{C3380CC4-5D6E-409C-BE32-E72D297353CC}">
              <c16:uniqueId val="{00000001-FA3F-47DA-8675-A08FBB765B2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66.489999999999995</c:v>
                </c:pt>
                <c:pt idx="1">
                  <c:v>67.709999999999994</c:v>
                </c:pt>
                <c:pt idx="2">
                  <c:v>69.89</c:v>
                </c:pt>
                <c:pt idx="3">
                  <c:v>70.260000000000005</c:v>
                </c:pt>
                <c:pt idx="4">
                  <c:v>72.489999999999995</c:v>
                </c:pt>
              </c:numCache>
            </c:numRef>
          </c:val>
          <c:extLst>
            <c:ext xmlns:c16="http://schemas.microsoft.com/office/drawing/2014/chart" uri="{C3380CC4-5D6E-409C-BE32-E72D297353CC}">
              <c16:uniqueId val="{00000000-6640-40D1-9FAF-9FDCD8818A6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15.82</c:v>
                </c:pt>
                <c:pt idx="1">
                  <c:v>18.97</c:v>
                </c:pt>
                <c:pt idx="2">
                  <c:v>21.72</c:v>
                </c:pt>
                <c:pt idx="3">
                  <c:v>19.75</c:v>
                </c:pt>
                <c:pt idx="4">
                  <c:v>25.53</c:v>
                </c:pt>
              </c:numCache>
            </c:numRef>
          </c:val>
          <c:smooth val="0"/>
          <c:extLst>
            <c:ext xmlns:c16="http://schemas.microsoft.com/office/drawing/2014/chart" uri="{C3380CC4-5D6E-409C-BE32-E72D297353CC}">
              <c16:uniqueId val="{00000001-6640-40D1-9FAF-9FDCD8818A6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E7-4CBE-A32B-0D8E5706ABF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6E7-4CBE-A32B-0D8E5706ABF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quot;-&quot;">
                  <c:v>36.24</c:v>
                </c:pt>
                <c:pt idx="3" formatCode="#,##0.00;&quot;△&quot;#,##0.00;&quot;-&quot;">
                  <c:v>55.33</c:v>
                </c:pt>
                <c:pt idx="4" formatCode="#,##0.00;&quot;△&quot;#,##0.00;&quot;-&quot;">
                  <c:v>93.26</c:v>
                </c:pt>
              </c:numCache>
            </c:numRef>
          </c:val>
          <c:extLst>
            <c:ext xmlns:c16="http://schemas.microsoft.com/office/drawing/2014/chart" uri="{C3380CC4-5D6E-409C-BE32-E72D297353CC}">
              <c16:uniqueId val="{00000000-790C-48E9-88D1-8B55663CF8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254.91</c:v>
                </c:pt>
                <c:pt idx="1">
                  <c:v>366.52</c:v>
                </c:pt>
                <c:pt idx="2">
                  <c:v>393.98</c:v>
                </c:pt>
                <c:pt idx="3">
                  <c:v>313.61</c:v>
                </c:pt>
                <c:pt idx="4">
                  <c:v>398.27</c:v>
                </c:pt>
              </c:numCache>
            </c:numRef>
          </c:val>
          <c:smooth val="0"/>
          <c:extLst>
            <c:ext xmlns:c16="http://schemas.microsoft.com/office/drawing/2014/chart" uri="{C3380CC4-5D6E-409C-BE32-E72D297353CC}">
              <c16:uniqueId val="{00000001-790C-48E9-88D1-8B55663CF8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487.6</c:v>
                </c:pt>
                <c:pt idx="1">
                  <c:v>174.1</c:v>
                </c:pt>
                <c:pt idx="2">
                  <c:v>208.4</c:v>
                </c:pt>
                <c:pt idx="3">
                  <c:v>76.81</c:v>
                </c:pt>
                <c:pt idx="4">
                  <c:v>81.12</c:v>
                </c:pt>
              </c:numCache>
            </c:numRef>
          </c:val>
          <c:extLst>
            <c:ext xmlns:c16="http://schemas.microsoft.com/office/drawing/2014/chart" uri="{C3380CC4-5D6E-409C-BE32-E72D297353CC}">
              <c16:uniqueId val="{00000000-6BC1-4B55-A215-C8F4C4B16AF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64.17</c:v>
                </c:pt>
                <c:pt idx="1">
                  <c:v>89.11</c:v>
                </c:pt>
                <c:pt idx="2">
                  <c:v>82.97</c:v>
                </c:pt>
                <c:pt idx="3">
                  <c:v>113.15</c:v>
                </c:pt>
                <c:pt idx="4">
                  <c:v>141.49</c:v>
                </c:pt>
              </c:numCache>
            </c:numRef>
          </c:val>
          <c:smooth val="0"/>
          <c:extLst>
            <c:ext xmlns:c16="http://schemas.microsoft.com/office/drawing/2014/chart" uri="{C3380CC4-5D6E-409C-BE32-E72D297353CC}">
              <c16:uniqueId val="{00000001-6BC1-4B55-A215-C8F4C4B16AF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204.57</c:v>
                </c:pt>
                <c:pt idx="1">
                  <c:v>267.20999999999998</c:v>
                </c:pt>
                <c:pt idx="2">
                  <c:v>255.87</c:v>
                </c:pt>
                <c:pt idx="3">
                  <c:v>286.68</c:v>
                </c:pt>
                <c:pt idx="4">
                  <c:v>312.05</c:v>
                </c:pt>
              </c:numCache>
            </c:numRef>
          </c:val>
          <c:extLst>
            <c:ext xmlns:c16="http://schemas.microsoft.com/office/drawing/2014/chart" uri="{C3380CC4-5D6E-409C-BE32-E72D297353CC}">
              <c16:uniqueId val="{00000000-9F10-48D2-AB00-3FB9F4C5D77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1209.45</c:v>
                </c:pt>
                <c:pt idx="1">
                  <c:v>1042.6400000000001</c:v>
                </c:pt>
                <c:pt idx="2">
                  <c:v>1305.58</c:v>
                </c:pt>
                <c:pt idx="3">
                  <c:v>1219.99</c:v>
                </c:pt>
                <c:pt idx="4">
                  <c:v>746.47</c:v>
                </c:pt>
              </c:numCache>
            </c:numRef>
          </c:val>
          <c:smooth val="0"/>
          <c:extLst>
            <c:ext xmlns:c16="http://schemas.microsoft.com/office/drawing/2014/chart" uri="{C3380CC4-5D6E-409C-BE32-E72D297353CC}">
              <c16:uniqueId val="{00000001-9F10-48D2-AB00-3FB9F4C5D77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81.510000000000005</c:v>
                </c:pt>
                <c:pt idx="1">
                  <c:v>58.72</c:v>
                </c:pt>
                <c:pt idx="2">
                  <c:v>73.13</c:v>
                </c:pt>
                <c:pt idx="3">
                  <c:v>80.650000000000006</c:v>
                </c:pt>
                <c:pt idx="4">
                  <c:v>72.59</c:v>
                </c:pt>
              </c:numCache>
            </c:numRef>
          </c:val>
          <c:extLst>
            <c:ext xmlns:c16="http://schemas.microsoft.com/office/drawing/2014/chart" uri="{C3380CC4-5D6E-409C-BE32-E72D297353CC}">
              <c16:uniqueId val="{00000000-B069-417F-9CDA-BFB1F13DE6E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55.93</c:v>
                </c:pt>
                <c:pt idx="1">
                  <c:v>55.76</c:v>
                </c:pt>
                <c:pt idx="2">
                  <c:v>51.73</c:v>
                </c:pt>
                <c:pt idx="3">
                  <c:v>48.61</c:v>
                </c:pt>
                <c:pt idx="4">
                  <c:v>46.22</c:v>
                </c:pt>
              </c:numCache>
            </c:numRef>
          </c:val>
          <c:smooth val="0"/>
          <c:extLst>
            <c:ext xmlns:c16="http://schemas.microsoft.com/office/drawing/2014/chart" uri="{C3380CC4-5D6E-409C-BE32-E72D297353CC}">
              <c16:uniqueId val="{00000001-B069-417F-9CDA-BFB1F13DE6E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122.76</c:v>
                </c:pt>
                <c:pt idx="1">
                  <c:v>170.29</c:v>
                </c:pt>
                <c:pt idx="2">
                  <c:v>149.44999999999999</c:v>
                </c:pt>
                <c:pt idx="3">
                  <c:v>158.72999999999999</c:v>
                </c:pt>
                <c:pt idx="4">
                  <c:v>176.55</c:v>
                </c:pt>
              </c:numCache>
            </c:numRef>
          </c:val>
          <c:extLst>
            <c:ext xmlns:c16="http://schemas.microsoft.com/office/drawing/2014/chart" uri="{C3380CC4-5D6E-409C-BE32-E72D297353CC}">
              <c16:uniqueId val="{00000000-CBB4-456D-AF6C-FB99BD6F554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296.14999999999998</c:v>
                </c:pt>
                <c:pt idx="2">
                  <c:v>290.54000000000002</c:v>
                </c:pt>
                <c:pt idx="3">
                  <c:v>319.42</c:v>
                </c:pt>
                <c:pt idx="4">
                  <c:v>325.67</c:v>
                </c:pt>
              </c:numCache>
            </c:numRef>
          </c:val>
          <c:smooth val="0"/>
          <c:extLst>
            <c:ext xmlns:c16="http://schemas.microsoft.com/office/drawing/2014/chart" uri="{C3380CC4-5D6E-409C-BE32-E72D297353CC}">
              <c16:uniqueId val="{00000001-CBB4-456D-AF6C-FB99BD6F554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J75" sqref="BJ7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徳島県　徳島市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D3</v>
      </c>
      <c r="X8" s="34"/>
      <c r="Y8" s="34"/>
      <c r="Z8" s="34"/>
      <c r="AA8" s="34"/>
      <c r="AB8" s="34"/>
      <c r="AC8" s="34"/>
      <c r="AD8" s="35" t="str">
        <f>データ!$M$6</f>
        <v>自治体職員</v>
      </c>
      <c r="AE8" s="35"/>
      <c r="AF8" s="35"/>
      <c r="AG8" s="35"/>
      <c r="AH8" s="35"/>
      <c r="AI8" s="35"/>
      <c r="AJ8" s="35"/>
      <c r="AK8" s="3"/>
      <c r="AL8" s="36">
        <f>データ!S6</f>
        <v>244830</v>
      </c>
      <c r="AM8" s="36"/>
      <c r="AN8" s="36"/>
      <c r="AO8" s="36"/>
      <c r="AP8" s="36"/>
      <c r="AQ8" s="36"/>
      <c r="AR8" s="36"/>
      <c r="AS8" s="36"/>
      <c r="AT8" s="37">
        <f>データ!T6</f>
        <v>191.52</v>
      </c>
      <c r="AU8" s="37"/>
      <c r="AV8" s="37"/>
      <c r="AW8" s="37"/>
      <c r="AX8" s="37"/>
      <c r="AY8" s="37"/>
      <c r="AZ8" s="37"/>
      <c r="BA8" s="37"/>
      <c r="BB8" s="37">
        <f>データ!U6</f>
        <v>1278.3499999999999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79.75</v>
      </c>
      <c r="J10" s="37"/>
      <c r="K10" s="37"/>
      <c r="L10" s="37"/>
      <c r="M10" s="37"/>
      <c r="N10" s="37"/>
      <c r="O10" s="37"/>
      <c r="P10" s="37">
        <f>データ!P6</f>
        <v>2.2999999999999998</v>
      </c>
      <c r="Q10" s="37"/>
      <c r="R10" s="37"/>
      <c r="S10" s="37"/>
      <c r="T10" s="37"/>
      <c r="U10" s="37"/>
      <c r="V10" s="37"/>
      <c r="W10" s="37">
        <f>データ!Q6</f>
        <v>115.64</v>
      </c>
      <c r="X10" s="37"/>
      <c r="Y10" s="37"/>
      <c r="Z10" s="37"/>
      <c r="AA10" s="37"/>
      <c r="AB10" s="37"/>
      <c r="AC10" s="37"/>
      <c r="AD10" s="36">
        <f>データ!R6</f>
        <v>2750</v>
      </c>
      <c r="AE10" s="36"/>
      <c r="AF10" s="36"/>
      <c r="AG10" s="36"/>
      <c r="AH10" s="36"/>
      <c r="AI10" s="36"/>
      <c r="AJ10" s="36"/>
      <c r="AK10" s="2"/>
      <c r="AL10" s="36">
        <f>データ!V6</f>
        <v>5606</v>
      </c>
      <c r="AM10" s="36"/>
      <c r="AN10" s="36"/>
      <c r="AO10" s="36"/>
      <c r="AP10" s="36"/>
      <c r="AQ10" s="36"/>
      <c r="AR10" s="36"/>
      <c r="AS10" s="36"/>
      <c r="AT10" s="37">
        <f>データ!W6</f>
        <v>0.87</v>
      </c>
      <c r="AU10" s="37"/>
      <c r="AV10" s="37"/>
      <c r="AW10" s="37"/>
      <c r="AX10" s="37"/>
      <c r="AY10" s="37"/>
      <c r="AZ10" s="37"/>
      <c r="BA10" s="37"/>
      <c r="BB10" s="37">
        <f>データ!X6</f>
        <v>6443.68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X+0/OkRIMxrMmdDZ0PnqKclUonw25MWE19ethCjMR0TZtucNoivaWsZk8DrJzuxackkiso6DKUwvlfFIcwbHUg==" saltValue="Zb7Ue3BUwuKyR9EeyFo0f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362018</v>
      </c>
      <c r="D6" s="19">
        <f t="shared" si="3"/>
        <v>46</v>
      </c>
      <c r="E6" s="19">
        <f t="shared" si="3"/>
        <v>17</v>
      </c>
      <c r="F6" s="19">
        <f t="shared" si="3"/>
        <v>4</v>
      </c>
      <c r="G6" s="19">
        <f t="shared" si="3"/>
        <v>0</v>
      </c>
      <c r="H6" s="19" t="str">
        <f t="shared" si="3"/>
        <v>徳島県　徳島市</v>
      </c>
      <c r="I6" s="19" t="str">
        <f t="shared" si="3"/>
        <v>法適用</v>
      </c>
      <c r="J6" s="19" t="str">
        <f t="shared" si="3"/>
        <v>下水道事業</v>
      </c>
      <c r="K6" s="19" t="str">
        <f t="shared" si="3"/>
        <v>特定環境保全公共下水道</v>
      </c>
      <c r="L6" s="19" t="str">
        <f t="shared" si="3"/>
        <v>D3</v>
      </c>
      <c r="M6" s="19" t="str">
        <f t="shared" si="3"/>
        <v>自治体職員</v>
      </c>
      <c r="N6" s="20" t="str">
        <f t="shared" si="3"/>
        <v>-</v>
      </c>
      <c r="O6" s="20">
        <f t="shared" si="3"/>
        <v>79.75</v>
      </c>
      <c r="P6" s="20">
        <f t="shared" si="3"/>
        <v>2.2999999999999998</v>
      </c>
      <c r="Q6" s="20">
        <f t="shared" si="3"/>
        <v>115.64</v>
      </c>
      <c r="R6" s="20">
        <f t="shared" si="3"/>
        <v>2750</v>
      </c>
      <c r="S6" s="20">
        <f t="shared" si="3"/>
        <v>244830</v>
      </c>
      <c r="T6" s="20">
        <f t="shared" si="3"/>
        <v>191.52</v>
      </c>
      <c r="U6" s="20">
        <f t="shared" si="3"/>
        <v>1278.3499999999999</v>
      </c>
      <c r="V6" s="20">
        <f t="shared" si="3"/>
        <v>5606</v>
      </c>
      <c r="W6" s="20">
        <f t="shared" si="3"/>
        <v>0.87</v>
      </c>
      <c r="X6" s="20">
        <f t="shared" si="3"/>
        <v>6443.68</v>
      </c>
      <c r="Y6" s="21">
        <f>IF(Y7="",NA(),Y7)</f>
        <v>100</v>
      </c>
      <c r="Z6" s="21">
        <f t="shared" ref="Z6:AH6" si="4">IF(Z7="",NA(),Z7)</f>
        <v>100</v>
      </c>
      <c r="AA6" s="21">
        <f t="shared" si="4"/>
        <v>90.57</v>
      </c>
      <c r="AB6" s="21">
        <f t="shared" si="4"/>
        <v>93.13</v>
      </c>
      <c r="AC6" s="21">
        <f t="shared" si="4"/>
        <v>89.9</v>
      </c>
      <c r="AD6" s="21">
        <f t="shared" si="4"/>
        <v>100.3</v>
      </c>
      <c r="AE6" s="21">
        <f t="shared" si="4"/>
        <v>99.59</v>
      </c>
      <c r="AF6" s="21">
        <f t="shared" si="4"/>
        <v>95.51</v>
      </c>
      <c r="AG6" s="21">
        <f t="shared" si="4"/>
        <v>98.85</v>
      </c>
      <c r="AH6" s="21">
        <f t="shared" si="4"/>
        <v>89.52</v>
      </c>
      <c r="AI6" s="20" t="str">
        <f>IF(AI7="","",IF(AI7="-","【-】","【"&amp;SUBSTITUTE(TEXT(AI7,"#,##0.00"),"-","△")&amp;"】"))</f>
        <v>【105.07】</v>
      </c>
      <c r="AJ6" s="20">
        <f>IF(AJ7="",NA(),AJ7)</f>
        <v>0</v>
      </c>
      <c r="AK6" s="20">
        <f t="shared" ref="AK6:AS6" si="5">IF(AK7="",NA(),AK7)</f>
        <v>0</v>
      </c>
      <c r="AL6" s="21">
        <f t="shared" si="5"/>
        <v>36.24</v>
      </c>
      <c r="AM6" s="21">
        <f t="shared" si="5"/>
        <v>55.33</v>
      </c>
      <c r="AN6" s="21">
        <f t="shared" si="5"/>
        <v>93.26</v>
      </c>
      <c r="AO6" s="21">
        <f t="shared" si="5"/>
        <v>254.91</v>
      </c>
      <c r="AP6" s="21">
        <f t="shared" si="5"/>
        <v>366.52</v>
      </c>
      <c r="AQ6" s="21">
        <f t="shared" si="5"/>
        <v>393.98</v>
      </c>
      <c r="AR6" s="21">
        <f t="shared" si="5"/>
        <v>313.61</v>
      </c>
      <c r="AS6" s="21">
        <f t="shared" si="5"/>
        <v>398.27</v>
      </c>
      <c r="AT6" s="20" t="str">
        <f>IF(AT7="","",IF(AT7="-","【-】","【"&amp;SUBSTITUTE(TEXT(AT7,"#,##0.00"),"-","△")&amp;"】"))</f>
        <v>【63.54】</v>
      </c>
      <c r="AU6" s="21">
        <f>IF(AU7="",NA(),AU7)</f>
        <v>487.6</v>
      </c>
      <c r="AV6" s="21">
        <f t="shared" ref="AV6:BD6" si="6">IF(AV7="",NA(),AV7)</f>
        <v>174.1</v>
      </c>
      <c r="AW6" s="21">
        <f t="shared" si="6"/>
        <v>208.4</v>
      </c>
      <c r="AX6" s="21">
        <f t="shared" si="6"/>
        <v>76.81</v>
      </c>
      <c r="AY6" s="21">
        <f t="shared" si="6"/>
        <v>81.12</v>
      </c>
      <c r="AZ6" s="21">
        <f t="shared" si="6"/>
        <v>64.17</v>
      </c>
      <c r="BA6" s="21">
        <f t="shared" si="6"/>
        <v>89.11</v>
      </c>
      <c r="BB6" s="21">
        <f t="shared" si="6"/>
        <v>82.97</v>
      </c>
      <c r="BC6" s="21">
        <f t="shared" si="6"/>
        <v>113.15</v>
      </c>
      <c r="BD6" s="21">
        <f t="shared" si="6"/>
        <v>141.49</v>
      </c>
      <c r="BE6" s="20" t="str">
        <f>IF(BE7="","",IF(BE7="-","【-】","【"&amp;SUBSTITUTE(TEXT(BE7,"#,##0.00"),"-","△")&amp;"】"))</f>
        <v>【50.90】</v>
      </c>
      <c r="BF6" s="21">
        <f>IF(BF7="",NA(),BF7)</f>
        <v>204.57</v>
      </c>
      <c r="BG6" s="21">
        <f t="shared" ref="BG6:BO6" si="7">IF(BG7="",NA(),BG7)</f>
        <v>267.20999999999998</v>
      </c>
      <c r="BH6" s="21">
        <f t="shared" si="7"/>
        <v>255.87</v>
      </c>
      <c r="BI6" s="21">
        <f t="shared" si="7"/>
        <v>286.68</v>
      </c>
      <c r="BJ6" s="21">
        <f t="shared" si="7"/>
        <v>312.05</v>
      </c>
      <c r="BK6" s="21">
        <f t="shared" si="7"/>
        <v>1209.45</v>
      </c>
      <c r="BL6" s="21">
        <f t="shared" si="7"/>
        <v>1042.6400000000001</v>
      </c>
      <c r="BM6" s="21">
        <f t="shared" si="7"/>
        <v>1305.58</v>
      </c>
      <c r="BN6" s="21">
        <f t="shared" si="7"/>
        <v>1219.99</v>
      </c>
      <c r="BO6" s="21">
        <f t="shared" si="7"/>
        <v>746.47</v>
      </c>
      <c r="BP6" s="20" t="str">
        <f>IF(BP7="","",IF(BP7="-","【-】","【"&amp;SUBSTITUTE(TEXT(BP7,"#,##0.00"),"-","△")&amp;"】"))</f>
        <v>【1,099.15】</v>
      </c>
      <c r="BQ6" s="21">
        <f>IF(BQ7="",NA(),BQ7)</f>
        <v>81.510000000000005</v>
      </c>
      <c r="BR6" s="21">
        <f t="shared" ref="BR6:BZ6" si="8">IF(BR7="",NA(),BR7)</f>
        <v>58.72</v>
      </c>
      <c r="BS6" s="21">
        <f t="shared" si="8"/>
        <v>73.13</v>
      </c>
      <c r="BT6" s="21">
        <f t="shared" si="8"/>
        <v>80.650000000000006</v>
      </c>
      <c r="BU6" s="21">
        <f t="shared" si="8"/>
        <v>72.59</v>
      </c>
      <c r="BV6" s="21">
        <f t="shared" si="8"/>
        <v>55.93</v>
      </c>
      <c r="BW6" s="21">
        <f t="shared" si="8"/>
        <v>55.76</v>
      </c>
      <c r="BX6" s="21">
        <f t="shared" si="8"/>
        <v>51.73</v>
      </c>
      <c r="BY6" s="21">
        <f t="shared" si="8"/>
        <v>48.61</v>
      </c>
      <c r="BZ6" s="21">
        <f t="shared" si="8"/>
        <v>46.22</v>
      </c>
      <c r="CA6" s="20" t="str">
        <f>IF(CA7="","",IF(CA7="-","【-】","【"&amp;SUBSTITUTE(TEXT(CA7,"#,##0.00"),"-","△")&amp;"】"))</f>
        <v>【72.92】</v>
      </c>
      <c r="CB6" s="21">
        <f>IF(CB7="",NA(),CB7)</f>
        <v>122.76</v>
      </c>
      <c r="CC6" s="21">
        <f t="shared" ref="CC6:CK6" si="9">IF(CC7="",NA(),CC7)</f>
        <v>170.29</v>
      </c>
      <c r="CD6" s="21">
        <f t="shared" si="9"/>
        <v>149.44999999999999</v>
      </c>
      <c r="CE6" s="21">
        <f t="shared" si="9"/>
        <v>158.72999999999999</v>
      </c>
      <c r="CF6" s="21">
        <f t="shared" si="9"/>
        <v>176.55</v>
      </c>
      <c r="CG6" s="21">
        <f t="shared" si="9"/>
        <v>289.60000000000002</v>
      </c>
      <c r="CH6" s="21">
        <f t="shared" si="9"/>
        <v>296.14999999999998</v>
      </c>
      <c r="CI6" s="21">
        <f t="shared" si="9"/>
        <v>290.54000000000002</v>
      </c>
      <c r="CJ6" s="21">
        <f t="shared" si="9"/>
        <v>319.42</v>
      </c>
      <c r="CK6" s="21">
        <f t="shared" si="9"/>
        <v>325.67</v>
      </c>
      <c r="CL6" s="20" t="str">
        <f>IF(CL7="","",IF(CL7="-","【-】","【"&amp;SUBSTITUTE(TEXT(CL7,"#,##0.00"),"-","△")&amp;"】"))</f>
        <v>【225.78】</v>
      </c>
      <c r="CM6" s="21">
        <f>IF(CM7="",NA(),CM7)</f>
        <v>51.31</v>
      </c>
      <c r="CN6" s="21">
        <f t="shared" ref="CN6:CV6" si="10">IF(CN7="",NA(),CN7)</f>
        <v>51.35</v>
      </c>
      <c r="CO6" s="21">
        <f t="shared" si="10"/>
        <v>49.66</v>
      </c>
      <c r="CP6" s="21">
        <f t="shared" si="10"/>
        <v>46.7</v>
      </c>
      <c r="CQ6" s="21">
        <f t="shared" si="10"/>
        <v>47.15</v>
      </c>
      <c r="CR6" s="21">
        <f t="shared" si="10"/>
        <v>36.71</v>
      </c>
      <c r="CS6" s="21">
        <f t="shared" si="10"/>
        <v>33.799999999999997</v>
      </c>
      <c r="CT6" s="21">
        <f t="shared" si="10"/>
        <v>32.380000000000003</v>
      </c>
      <c r="CU6" s="21">
        <f t="shared" si="10"/>
        <v>36.03</v>
      </c>
      <c r="CV6" s="21">
        <f t="shared" si="10"/>
        <v>37.75</v>
      </c>
      <c r="CW6" s="20" t="str">
        <f>IF(CW7="","",IF(CW7="-","【-】","【"&amp;SUBSTITUTE(TEXT(CW7,"#,##0.00"),"-","△")&amp;"】"))</f>
        <v>【43.17】</v>
      </c>
      <c r="CX6" s="21">
        <f>IF(CX7="",NA(),CX7)</f>
        <v>100</v>
      </c>
      <c r="CY6" s="21">
        <f t="shared" ref="CY6:DG6" si="11">IF(CY7="",NA(),CY7)</f>
        <v>100</v>
      </c>
      <c r="CZ6" s="21">
        <f t="shared" si="11"/>
        <v>100</v>
      </c>
      <c r="DA6" s="21">
        <f t="shared" si="11"/>
        <v>100</v>
      </c>
      <c r="DB6" s="21">
        <f t="shared" si="11"/>
        <v>100</v>
      </c>
      <c r="DC6" s="21">
        <f t="shared" si="11"/>
        <v>70.05</v>
      </c>
      <c r="DD6" s="21">
        <f t="shared" si="11"/>
        <v>67.09</v>
      </c>
      <c r="DE6" s="21">
        <f t="shared" si="11"/>
        <v>67.31</v>
      </c>
      <c r="DF6" s="21">
        <f t="shared" si="11"/>
        <v>63.97</v>
      </c>
      <c r="DG6" s="21">
        <f t="shared" si="11"/>
        <v>71.17</v>
      </c>
      <c r="DH6" s="20" t="str">
        <f>IF(DH7="","",IF(DH7="-","【-】","【"&amp;SUBSTITUTE(TEXT(DH7,"#,##0.00"),"-","△")&amp;"】"))</f>
        <v>【86.31】</v>
      </c>
      <c r="DI6" s="21">
        <f>IF(DI7="",NA(),DI7)</f>
        <v>66.489999999999995</v>
      </c>
      <c r="DJ6" s="21">
        <f t="shared" ref="DJ6:DR6" si="12">IF(DJ7="",NA(),DJ7)</f>
        <v>67.709999999999994</v>
      </c>
      <c r="DK6" s="21">
        <f t="shared" si="12"/>
        <v>69.89</v>
      </c>
      <c r="DL6" s="21">
        <f t="shared" si="12"/>
        <v>70.260000000000005</v>
      </c>
      <c r="DM6" s="21">
        <f t="shared" si="12"/>
        <v>72.489999999999995</v>
      </c>
      <c r="DN6" s="21">
        <f t="shared" si="12"/>
        <v>15.82</v>
      </c>
      <c r="DO6" s="21">
        <f t="shared" si="12"/>
        <v>18.97</v>
      </c>
      <c r="DP6" s="21">
        <f t="shared" si="12"/>
        <v>21.72</v>
      </c>
      <c r="DQ6" s="21">
        <f t="shared" si="12"/>
        <v>19.75</v>
      </c>
      <c r="DR6" s="21">
        <f t="shared" si="12"/>
        <v>25.53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【0.06】</v>
      </c>
      <c r="EE6" s="20">
        <f>IF(EE7="",NA(),EE7)</f>
        <v>0</v>
      </c>
      <c r="EF6" s="20">
        <f t="shared" ref="EF6:EN6" si="14">IF(EF7="",NA(),EF7)</f>
        <v>0</v>
      </c>
      <c r="EG6" s="20">
        <f t="shared" si="14"/>
        <v>0</v>
      </c>
      <c r="EH6" s="20">
        <f t="shared" si="14"/>
        <v>0</v>
      </c>
      <c r="EI6" s="20">
        <f t="shared" si="14"/>
        <v>0</v>
      </c>
      <c r="EJ6" s="21">
        <f t="shared" si="14"/>
        <v>0.02</v>
      </c>
      <c r="EK6" s="20">
        <f t="shared" si="14"/>
        <v>0</v>
      </c>
      <c r="EL6" s="20">
        <f t="shared" si="14"/>
        <v>0</v>
      </c>
      <c r="EM6" s="21">
        <f t="shared" si="14"/>
        <v>0.08</v>
      </c>
      <c r="EN6" s="20">
        <f t="shared" si="14"/>
        <v>0</v>
      </c>
      <c r="EO6" s="20" t="str">
        <f>IF(EO7="","",IF(EO7="-","【-】","【"&amp;SUBSTITUTE(TEXT(EO7,"#,##0.00"),"-","△")&amp;"】"))</f>
        <v>【0.15】</v>
      </c>
    </row>
    <row r="7" spans="1:148" s="22" customFormat="1" x14ac:dyDescent="0.15">
      <c r="A7" s="14"/>
      <c r="B7" s="23">
        <v>2024</v>
      </c>
      <c r="C7" s="23">
        <v>362018</v>
      </c>
      <c r="D7" s="23">
        <v>46</v>
      </c>
      <c r="E7" s="23">
        <v>17</v>
      </c>
      <c r="F7" s="23">
        <v>4</v>
      </c>
      <c r="G7" s="23">
        <v>0</v>
      </c>
      <c r="H7" s="23" t="s">
        <v>96</v>
      </c>
      <c r="I7" s="23" t="s">
        <v>97</v>
      </c>
      <c r="J7" s="23" t="s">
        <v>98</v>
      </c>
      <c r="K7" s="23" t="s">
        <v>99</v>
      </c>
      <c r="L7" s="23" t="s">
        <v>100</v>
      </c>
      <c r="M7" s="23" t="s">
        <v>101</v>
      </c>
      <c r="N7" s="24" t="s">
        <v>102</v>
      </c>
      <c r="O7" s="24">
        <v>79.75</v>
      </c>
      <c r="P7" s="24">
        <v>2.2999999999999998</v>
      </c>
      <c r="Q7" s="24">
        <v>115.64</v>
      </c>
      <c r="R7" s="24">
        <v>2750</v>
      </c>
      <c r="S7" s="24">
        <v>244830</v>
      </c>
      <c r="T7" s="24">
        <v>191.52</v>
      </c>
      <c r="U7" s="24">
        <v>1278.3499999999999</v>
      </c>
      <c r="V7" s="24">
        <v>5606</v>
      </c>
      <c r="W7" s="24">
        <v>0.87</v>
      </c>
      <c r="X7" s="24">
        <v>6443.68</v>
      </c>
      <c r="Y7" s="24">
        <v>100</v>
      </c>
      <c r="Z7" s="24">
        <v>100</v>
      </c>
      <c r="AA7" s="24">
        <v>90.57</v>
      </c>
      <c r="AB7" s="24">
        <v>93.13</v>
      </c>
      <c r="AC7" s="24">
        <v>89.9</v>
      </c>
      <c r="AD7" s="24">
        <v>100.3</v>
      </c>
      <c r="AE7" s="24">
        <v>99.59</v>
      </c>
      <c r="AF7" s="24">
        <v>95.51</v>
      </c>
      <c r="AG7" s="24">
        <v>98.85</v>
      </c>
      <c r="AH7" s="24">
        <v>89.52</v>
      </c>
      <c r="AI7" s="24">
        <v>105.07</v>
      </c>
      <c r="AJ7" s="24">
        <v>0</v>
      </c>
      <c r="AK7" s="24">
        <v>0</v>
      </c>
      <c r="AL7" s="24">
        <v>36.24</v>
      </c>
      <c r="AM7" s="24">
        <v>55.33</v>
      </c>
      <c r="AN7" s="24">
        <v>93.26</v>
      </c>
      <c r="AO7" s="24">
        <v>254.91</v>
      </c>
      <c r="AP7" s="24">
        <v>366.52</v>
      </c>
      <c r="AQ7" s="24">
        <v>393.98</v>
      </c>
      <c r="AR7" s="24">
        <v>313.61</v>
      </c>
      <c r="AS7" s="24">
        <v>398.27</v>
      </c>
      <c r="AT7" s="24">
        <v>63.54</v>
      </c>
      <c r="AU7" s="24">
        <v>487.6</v>
      </c>
      <c r="AV7" s="24">
        <v>174.1</v>
      </c>
      <c r="AW7" s="24">
        <v>208.4</v>
      </c>
      <c r="AX7" s="24">
        <v>76.81</v>
      </c>
      <c r="AY7" s="24">
        <v>81.12</v>
      </c>
      <c r="AZ7" s="24">
        <v>64.17</v>
      </c>
      <c r="BA7" s="24">
        <v>89.11</v>
      </c>
      <c r="BB7" s="24">
        <v>82.97</v>
      </c>
      <c r="BC7" s="24">
        <v>113.15</v>
      </c>
      <c r="BD7" s="24">
        <v>141.49</v>
      </c>
      <c r="BE7" s="24">
        <v>50.9</v>
      </c>
      <c r="BF7" s="24">
        <v>204.57</v>
      </c>
      <c r="BG7" s="24">
        <v>267.20999999999998</v>
      </c>
      <c r="BH7" s="24">
        <v>255.87</v>
      </c>
      <c r="BI7" s="24">
        <v>286.68</v>
      </c>
      <c r="BJ7" s="24">
        <v>312.05</v>
      </c>
      <c r="BK7" s="24">
        <v>1209.45</v>
      </c>
      <c r="BL7" s="24">
        <v>1042.6400000000001</v>
      </c>
      <c r="BM7" s="24">
        <v>1305.58</v>
      </c>
      <c r="BN7" s="24">
        <v>1219.99</v>
      </c>
      <c r="BO7" s="24">
        <v>746.47</v>
      </c>
      <c r="BP7" s="24">
        <v>1099.1500000000001</v>
      </c>
      <c r="BQ7" s="24">
        <v>81.510000000000005</v>
      </c>
      <c r="BR7" s="24">
        <v>58.72</v>
      </c>
      <c r="BS7" s="24">
        <v>73.13</v>
      </c>
      <c r="BT7" s="24">
        <v>80.650000000000006</v>
      </c>
      <c r="BU7" s="24">
        <v>72.59</v>
      </c>
      <c r="BV7" s="24">
        <v>55.93</v>
      </c>
      <c r="BW7" s="24">
        <v>55.76</v>
      </c>
      <c r="BX7" s="24">
        <v>51.73</v>
      </c>
      <c r="BY7" s="24">
        <v>48.61</v>
      </c>
      <c r="BZ7" s="24">
        <v>46.22</v>
      </c>
      <c r="CA7" s="24">
        <v>72.92</v>
      </c>
      <c r="CB7" s="24">
        <v>122.76</v>
      </c>
      <c r="CC7" s="24">
        <v>170.29</v>
      </c>
      <c r="CD7" s="24">
        <v>149.44999999999999</v>
      </c>
      <c r="CE7" s="24">
        <v>158.72999999999999</v>
      </c>
      <c r="CF7" s="24">
        <v>176.55</v>
      </c>
      <c r="CG7" s="24">
        <v>289.60000000000002</v>
      </c>
      <c r="CH7" s="24">
        <v>296.14999999999998</v>
      </c>
      <c r="CI7" s="24">
        <v>290.54000000000002</v>
      </c>
      <c r="CJ7" s="24">
        <v>319.42</v>
      </c>
      <c r="CK7" s="24">
        <v>325.67</v>
      </c>
      <c r="CL7" s="24">
        <v>225.78</v>
      </c>
      <c r="CM7" s="24">
        <v>51.31</v>
      </c>
      <c r="CN7" s="24">
        <v>51.35</v>
      </c>
      <c r="CO7" s="24">
        <v>49.66</v>
      </c>
      <c r="CP7" s="24">
        <v>46.7</v>
      </c>
      <c r="CQ7" s="24">
        <v>47.15</v>
      </c>
      <c r="CR7" s="24">
        <v>36.71</v>
      </c>
      <c r="CS7" s="24">
        <v>33.799999999999997</v>
      </c>
      <c r="CT7" s="24">
        <v>32.380000000000003</v>
      </c>
      <c r="CU7" s="24">
        <v>36.03</v>
      </c>
      <c r="CV7" s="24">
        <v>37.75</v>
      </c>
      <c r="CW7" s="24">
        <v>43.17</v>
      </c>
      <c r="CX7" s="24">
        <v>100</v>
      </c>
      <c r="CY7" s="24">
        <v>100</v>
      </c>
      <c r="CZ7" s="24">
        <v>100</v>
      </c>
      <c r="DA7" s="24">
        <v>100</v>
      </c>
      <c r="DB7" s="24">
        <v>100</v>
      </c>
      <c r="DC7" s="24">
        <v>70.05</v>
      </c>
      <c r="DD7" s="24">
        <v>67.09</v>
      </c>
      <c r="DE7" s="24">
        <v>67.31</v>
      </c>
      <c r="DF7" s="24">
        <v>63.97</v>
      </c>
      <c r="DG7" s="24">
        <v>71.17</v>
      </c>
      <c r="DH7" s="24">
        <v>86.31</v>
      </c>
      <c r="DI7" s="24">
        <v>66.489999999999995</v>
      </c>
      <c r="DJ7" s="24">
        <v>67.709999999999994</v>
      </c>
      <c r="DK7" s="24">
        <v>69.89</v>
      </c>
      <c r="DL7" s="24">
        <v>70.260000000000005</v>
      </c>
      <c r="DM7" s="24">
        <v>72.489999999999995</v>
      </c>
      <c r="DN7" s="24">
        <v>15.82</v>
      </c>
      <c r="DO7" s="24">
        <v>18.97</v>
      </c>
      <c r="DP7" s="24">
        <v>21.72</v>
      </c>
      <c r="DQ7" s="24">
        <v>19.75</v>
      </c>
      <c r="DR7" s="24">
        <v>25.53</v>
      </c>
      <c r="DS7" s="24">
        <v>30.82</v>
      </c>
      <c r="DT7" s="24">
        <v>0</v>
      </c>
      <c r="DU7" s="24">
        <v>0</v>
      </c>
      <c r="DV7" s="24">
        <v>0</v>
      </c>
      <c r="DW7" s="24">
        <v>0</v>
      </c>
      <c r="DX7" s="24">
        <v>0</v>
      </c>
      <c r="DY7" s="24">
        <v>0</v>
      </c>
      <c r="DZ7" s="24">
        <v>0</v>
      </c>
      <c r="EA7" s="24">
        <v>0</v>
      </c>
      <c r="EB7" s="24">
        <v>0</v>
      </c>
      <c r="EC7" s="24">
        <v>0</v>
      </c>
      <c r="ED7" s="24">
        <v>0.06</v>
      </c>
      <c r="EE7" s="24">
        <v>0</v>
      </c>
      <c r="EF7" s="24">
        <v>0</v>
      </c>
      <c r="EG7" s="24">
        <v>0</v>
      </c>
      <c r="EH7" s="24">
        <v>0</v>
      </c>
      <c r="EI7" s="24">
        <v>0</v>
      </c>
      <c r="EJ7" s="24">
        <v>0.02</v>
      </c>
      <c r="EK7" s="24">
        <v>0</v>
      </c>
      <c r="EL7" s="24">
        <v>0</v>
      </c>
      <c r="EM7" s="24">
        <v>0.08</v>
      </c>
      <c r="EN7" s="24">
        <v>0</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藤野　裕士</cp:lastModifiedBy>
  <cp:lastPrinted>2026-01-16T02:07:55Z</cp:lastPrinted>
  <dcterms:created xsi:type="dcterms:W3CDTF">2025-12-23T06:14:10Z</dcterms:created>
  <dcterms:modified xsi:type="dcterms:W3CDTF">2026-01-19T02:31:14Z</dcterms:modified>
  <cp:category/>
</cp:coreProperties>
</file>