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t6RNUBEvAo1VaJgfSgPqLu2myuNuCLbkj8+MxKFzi7N0rODypNpT4RqfL/d4fOQK1oJ9o/ZMbbJBOu6z7FbMig==" workbookSaltValue="QVZFse1RytxGrF6vZtidP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<sst xmlns="http://schemas.openxmlformats.org/spreadsheetml/2006/main" xmlns:r="http://schemas.openxmlformats.org/officeDocument/2006/relationships" count="114" uniqueCount="114">
  <si>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</si>
  <si>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</si>
  <si>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</si>
  <si>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</si>
  <si>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</si>
  <si>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</si>
  <si>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</si>
  <si>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</si>
  <si>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</si>
  <si>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</si>
  <si>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</si>
  <si>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</si>
  <si>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</si>
  <si>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</si>
  <si>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</si>
  <si>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</si>
  <si>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</si>
  <si>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</si>
  <si>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</si>
  <si>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</si>
  <si>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</si>
  <si>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</si>
  <si>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</si>
  <si>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</si>
  <si>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</si>
  <si>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</si>
  <si>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</si>
  <si>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</si>
  <si>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</si>
  <si>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</si>
  <si>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</si>
  <si>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</si>
  <si>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</si>
  <si>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</si>
  <si>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</si>
  <si>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</si>
  <si>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</si>
  <si>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</si>
  <si>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</si>
  <si>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</si>
  <si>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</si>
  <si>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</si>
  <si>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</si>
  <si>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</si>
  <si>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</si>
  <si>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</si>
  <si>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</si>
  <si>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</si>
  <si>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</si>
  <si>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</si>
  <si>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</si>
  <si>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</si>
  <si>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</si>
  <si>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</si>
  <si>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</si>
  <si>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</si>
  <si>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</si>
  <si>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</si>
  <si>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</si>
  <si>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</si>
  <si>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</si>
  <si>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</si>
  <si>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</si>
  <si>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</si>
  <si>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</si>
  <si>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</si>
  <si>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</si>
  <si>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</si>
  <si>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</si>
  <si>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</si>
  <si>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</si>
  <si>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</si>
  <si>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</si>
  <si>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</si>
  <si>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</si>
  <si>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</si>
  <si>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</si>
  <si>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</si>
  <si>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</si>
  <si>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</si>
  <si>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</si>
  <si>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</si>
  <si>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</si>
  <si>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</si>
  <si>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</si>
  <si>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</si>
  <si>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</si>
  <si>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</si>
  <si>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</si>
  <si>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</si>
  <si>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</si>
  <si>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</si>
  <si>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</si>
  <si>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</si>
  <si>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</si>
  <si>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参照用</t>
    <rPh sb="0" eb="3">
      <t>サンショウヨウ</t>
    </rPh>
    <phoneticPr fontId="1"/>
  </si>
  <si>
    <t>徳島県　藍住町</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</si>
  <si>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</si>
  <si>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</si>
  <si>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</si>
  <si>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</si>
  <si>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</si>
  <si>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</si>
  <si>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</si>
  <si>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</si>
  <si>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</si>
  <si>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</si>
  <si>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</si>
  <si>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</si>
  <si>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</si>
  <si>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</si>
  <si>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法定耐用年数を超えた管渠は現在はありません。</t>
  </si>
  <si>
    <t>➀経常収支比率は100％を超えているものの、依然として一般会計からの繰入金に依存した収入構造となっています。そのため、料金収入の確保と経費削減に努める必要があります。 
②累積欠損比率について、欠損金は生じておらず健全性を引き続き維持しています。　　　　
③流動比率については、100％以上を目指し、支払い能力を高めるための経営改善に取り組んでいきます。
⑤経費回収率は類似団体に比べて良好ではありますが、近年汚水処理費も増額傾向にあるため、接続推進による収益向上や経費の削減を図っていく必要があります。　　　　　　　　　　　　　
⑥汚水処理原価は類似団体に比べ低い水準でありますが、増加傾向にある維持管理費等の経費削減を図っていく必要があります。                                  　⑧水洗化率は類似団体と比較して低い水準となっており、接続率向上に向けた取り組みが不可欠です。</t>
    <rPh sb="203" eb="205">
      <t>キンネン</t>
    </rPh>
    <rPh sb="205" eb="207">
      <t>オスイ</t>
    </rPh>
    <rPh sb="207" eb="210">
      <t>ショリヒ</t>
    </rPh>
    <rPh sb="211" eb="213">
      <t>ゾウガク</t>
    </rPh>
    <rPh sb="213" eb="215">
      <t>ケイコウ</t>
    </rPh>
    <rPh sb="292" eb="294">
      <t>ゾウカ</t>
    </rPh>
    <rPh sb="294" eb="296">
      <t>ケイコウ</t>
    </rPh>
    <phoneticPr fontId="1"/>
  </si>
  <si>
    <t>経営に関しては、いずれの指標も類似団体と比較して良好な数値を示していますが、水洗化率については、他の団体に比べて低い水準となっています。接率を向上させることで、水洗化率以外の指標も改善されることが期待できるため、今後は普及促進事業に一層注力してまいり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</si>
</sst>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6.e-002</c:v>
                </c:pt>
                <c:pt idx="1" formatCode="#,##0.00;&quot;△&quot;#,##0.00">
                  <c:v>0</c:v>
                </c:pt>
                <c:pt idx="2" formatCode="#,##0.00;&quot;△&quot;#,##0.00">
                  <c:v>0</c:v>
                </c:pt>
                <c:pt idx="3">
                  <c:v>0.96</c:v>
                </c:pt>
                <c:pt idx="4">
                  <c:v>9.e-002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44.83</c:v>
                </c:pt>
                <c:pt idx="1">
                  <c:v>48</c:v>
                </c:pt>
                <c:pt idx="2">
                  <c:v>46.26</c:v>
                </c:pt>
                <c:pt idx="3">
                  <c:v>48.5</c:v>
                </c:pt>
                <c:pt idx="4">
                  <c:v>50.62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52.94</c:v>
                </c:pt>
                <c:pt idx="1">
                  <c:v>53.17</c:v>
                </c:pt>
                <c:pt idx="2">
                  <c:v>51.69</c:v>
                </c:pt>
                <c:pt idx="3">
                  <c:v>51.8</c:v>
                </c:pt>
                <c:pt idx="4">
                  <c:v>51.82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60.57</c:v>
                </c:pt>
                <c:pt idx="1">
                  <c:v>56.11</c:v>
                </c:pt>
                <c:pt idx="2">
                  <c:v>56.49</c:v>
                </c:pt>
                <c:pt idx="3">
                  <c:v>59.74</c:v>
                </c:pt>
                <c:pt idx="4">
                  <c:v>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128.57</c:v>
                </c:pt>
                <c:pt idx="1">
                  <c:v>131.29</c:v>
                </c:pt>
                <c:pt idx="2">
                  <c:v>126.56</c:v>
                </c:pt>
                <c:pt idx="3">
                  <c:v>113.5</c:v>
                </c:pt>
                <c:pt idx="4">
                  <c:v>119.76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103.94</c:v>
                </c:pt>
                <c:pt idx="1">
                  <c:v>106.52</c:v>
                </c:pt>
                <c:pt idx="2">
                  <c:v>106.2</c:v>
                </c:pt>
                <c:pt idx="3">
                  <c:v>110.29</c:v>
                </c:pt>
                <c:pt idx="4">
                  <c:v>106.45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formatCode="#,##0.00;&quot;△&quot;#,##0.00">
                  <c:v>0</c:v>
                </c:pt>
                <c:pt idx="1" formatCode="#,##0.00;&quot;△&quot;#,##0.00">
                  <c:v>0</c:v>
                </c:pt>
                <c:pt idx="2">
                  <c:v>17.32</c:v>
                </c:pt>
                <c:pt idx="3">
                  <c:v>19.38</c:v>
                </c:pt>
                <c:pt idx="4">
                  <c:v>21.35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7.48</c:v>
                </c:pt>
                <c:pt idx="1">
                  <c:v>9.7200000000000006</c:v>
                </c:pt>
                <c:pt idx="2">
                  <c:v>11.95</c:v>
                </c:pt>
                <c:pt idx="3">
                  <c:v>17.48</c:v>
                </c:pt>
                <c:pt idx="4">
                  <c:v>17.62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formatCode="#,##0.00;&quot;△&quot;#,##0.00">
                  <c:v>0</c:v>
                </c:pt>
                <c:pt idx="2">
                  <c:v>0.77</c:v>
                </c:pt>
                <c:pt idx="3">
                  <c:v>1.07</c:v>
                </c:pt>
                <c:pt idx="4">
                  <c:v>0.18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43.16</c:v>
                </c:pt>
                <c:pt idx="1">
                  <c:v>52.51</c:v>
                </c:pt>
                <c:pt idx="2">
                  <c:v>21.34</c:v>
                </c:pt>
                <c:pt idx="3">
                  <c:v>5.96</c:v>
                </c:pt>
                <c:pt idx="4">
                  <c:v>19.96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56.42</c:v>
                </c:pt>
                <c:pt idx="1">
                  <c:v>96.89</c:v>
                </c:pt>
                <c:pt idx="2">
                  <c:v>94.54</c:v>
                </c:pt>
                <c:pt idx="3">
                  <c:v>95.15</c:v>
                </c:pt>
                <c:pt idx="4">
                  <c:v>96.65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52.04</c:v>
                </c:pt>
                <c:pt idx="1">
                  <c:v>72.17</c:v>
                </c:pt>
                <c:pt idx="2">
                  <c:v>79.94</c:v>
                </c:pt>
                <c:pt idx="3">
                  <c:v>85.11</c:v>
                </c:pt>
                <c:pt idx="4">
                  <c:v>63.88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236.65</c:v>
                </c:pt>
                <c:pt idx="1">
                  <c:v>411.1</c:v>
                </c:pt>
                <c:pt idx="2">
                  <c:v>586.16999999999996</c:v>
                </c:pt>
                <c:pt idx="3">
                  <c:v>930.39</c:v>
                </c:pt>
                <c:pt idx="4">
                  <c:v>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1575.64</c:v>
                </c:pt>
                <c:pt idx="1">
                  <c:v>914.32</c:v>
                </c:pt>
                <c:pt idx="2">
                  <c:v>940.79</c:v>
                </c:pt>
                <c:pt idx="3">
                  <c:v>2528.25</c:v>
                </c:pt>
                <c:pt idx="4">
                  <c:v>943.46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83.12</c:v>
                </c:pt>
                <c:pt idx="1">
                  <c:v>97.27</c:v>
                </c:pt>
                <c:pt idx="2">
                  <c:v>113.93</c:v>
                </c:pt>
                <c:pt idx="3">
                  <c:v>100</c:v>
                </c:pt>
                <c:pt idx="4">
                  <c:v>99.89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73.209999999999994</c:v>
                </c:pt>
                <c:pt idx="1">
                  <c:v>75.599999999999994</c:v>
                </c:pt>
                <c:pt idx="2">
                  <c:v>74.13</c:v>
                </c:pt>
                <c:pt idx="3">
                  <c:v>67.989999999999995</c:v>
                </c:pt>
                <c:pt idx="4">
                  <c:v>79.22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189.92</c:v>
                </c:pt>
                <c:pt idx="1">
                  <c:v>173.03</c:v>
                </c:pt>
                <c:pt idx="2">
                  <c:v>153.46</c:v>
                </c:pt>
                <c:pt idx="3">
                  <c:v>174.09</c:v>
                </c:pt>
                <c:pt idx="4">
                  <c:v>174.2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229.52</c:v>
                </c:pt>
                <c:pt idx="1">
                  <c:v>211.98</c:v>
                </c:pt>
                <c:pt idx="2">
                  <c:v>221.86</c:v>
                </c:pt>
                <c:pt idx="3">
                  <c:v>228.51</c:v>
                </c:pt>
                <c:pt idx="4">
                  <c:v>202.47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13218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B23" workbookViewId="0">
      <selection activeCell="BL83" sqref="BL83"/>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徳島県　藍住町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35320</v>
      </c>
      <c r="AM8" s="21"/>
      <c r="AN8" s="21"/>
      <c r="AO8" s="21"/>
      <c r="AP8" s="21"/>
      <c r="AQ8" s="21"/>
      <c r="AR8" s="21"/>
      <c r="AS8" s="21"/>
      <c r="AT8" s="7">
        <f>データ!T6</f>
        <v>16.27</v>
      </c>
      <c r="AU8" s="7"/>
      <c r="AV8" s="7"/>
      <c r="AW8" s="7"/>
      <c r="AX8" s="7"/>
      <c r="AY8" s="7"/>
      <c r="AZ8" s="7"/>
      <c r="BA8" s="7"/>
      <c r="BB8" s="7">
        <f>データ!U6</f>
        <v>2170.87</v>
      </c>
      <c r="BC8" s="7"/>
      <c r="BD8" s="7"/>
      <c r="BE8" s="7"/>
      <c r="BF8" s="7"/>
      <c r="BG8" s="7"/>
      <c r="BH8" s="7"/>
      <c r="BI8" s="7"/>
      <c r="BJ8" s="3"/>
      <c r="BK8" s="3"/>
      <c r="BL8" s="27" t="s">
        <v>22</v>
      </c>
      <c r="BM8" s="37"/>
      <c r="BN8" s="44" t="s">
        <v>14</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49.97</v>
      </c>
      <c r="J10" s="7"/>
      <c r="K10" s="7"/>
      <c r="L10" s="7"/>
      <c r="M10" s="7"/>
      <c r="N10" s="7"/>
      <c r="O10" s="7"/>
      <c r="P10" s="7">
        <f>データ!P6</f>
        <v>12.8</v>
      </c>
      <c r="Q10" s="7"/>
      <c r="R10" s="7"/>
      <c r="S10" s="7"/>
      <c r="T10" s="7"/>
      <c r="U10" s="7"/>
      <c r="V10" s="7"/>
      <c r="W10" s="7">
        <f>データ!Q6</f>
        <v>99.93</v>
      </c>
      <c r="X10" s="7"/>
      <c r="Y10" s="7"/>
      <c r="Z10" s="7"/>
      <c r="AA10" s="7"/>
      <c r="AB10" s="7"/>
      <c r="AC10" s="7"/>
      <c r="AD10" s="21">
        <f>データ!R6</f>
        <v>3140</v>
      </c>
      <c r="AE10" s="21"/>
      <c r="AF10" s="21"/>
      <c r="AG10" s="21"/>
      <c r="AH10" s="21"/>
      <c r="AI10" s="21"/>
      <c r="AJ10" s="21"/>
      <c r="AK10" s="2"/>
      <c r="AL10" s="21">
        <f>データ!V6</f>
        <v>4516</v>
      </c>
      <c r="AM10" s="21"/>
      <c r="AN10" s="21"/>
      <c r="AO10" s="21"/>
      <c r="AP10" s="21"/>
      <c r="AQ10" s="21"/>
      <c r="AR10" s="21"/>
      <c r="AS10" s="21"/>
      <c r="AT10" s="7">
        <f>データ!W6</f>
        <v>1.38</v>
      </c>
      <c r="AU10" s="7"/>
      <c r="AV10" s="7"/>
      <c r="AW10" s="7"/>
      <c r="AX10" s="7"/>
      <c r="AY10" s="7"/>
      <c r="AZ10" s="7"/>
      <c r="BA10" s="7"/>
      <c r="BB10" s="7">
        <f>データ!X6</f>
        <v>3272.46</v>
      </c>
      <c r="BC10" s="7"/>
      <c r="BD10" s="7"/>
      <c r="BE10" s="7"/>
      <c r="BF10" s="7"/>
      <c r="BG10" s="7"/>
      <c r="BH10" s="7"/>
      <c r="BI10" s="7"/>
      <c r="BJ10" s="2"/>
      <c r="BK10" s="2"/>
      <c r="BL10" s="29" t="s">
        <v>38</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111</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49</v>
      </c>
      <c r="F84" s="12" t="s">
        <v>36</v>
      </c>
      <c r="G84" s="12" t="s">
        <v>51</v>
      </c>
      <c r="H84" s="12" t="s">
        <v>54</v>
      </c>
      <c r="I84" s="12" t="s">
        <v>55</v>
      </c>
      <c r="J84" s="12" t="s">
        <v>1</v>
      </c>
      <c r="K84" s="12" t="s">
        <v>25</v>
      </c>
      <c r="L84" s="12" t="s">
        <v>53</v>
      </c>
      <c r="M84" s="12" t="s">
        <v>56</v>
      </c>
      <c r="N84" s="12" t="s">
        <v>60</v>
      </c>
      <c r="O84" s="12" t="s">
        <v>61</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UjXFUpCl0PlUhqCoRplMg9sEdCZvarOKR6qYxY1yLK2Yuceqv8jCWVV2bqsFZM3W1109EusbKKuLAUXoVayNA==" saltValue="7cspnKhck5Amix82I6pdm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52</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35</v>
      </c>
      <c r="B3" s="58" t="s">
        <v>63</v>
      </c>
      <c r="C3" s="58" t="s">
        <v>47</v>
      </c>
      <c r="D3" s="58" t="s">
        <v>9</v>
      </c>
      <c r="E3" s="58" t="s">
        <v>21</v>
      </c>
      <c r="F3" s="58" t="s">
        <v>62</v>
      </c>
      <c r="G3" s="58" t="s">
        <v>20</v>
      </c>
      <c r="H3" s="64" t="s">
        <v>65</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66</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40</v>
      </c>
      <c r="AK4" s="76"/>
      <c r="AL4" s="76"/>
      <c r="AM4" s="76"/>
      <c r="AN4" s="76"/>
      <c r="AO4" s="76"/>
      <c r="AP4" s="76"/>
      <c r="AQ4" s="76"/>
      <c r="AR4" s="76"/>
      <c r="AS4" s="76"/>
      <c r="AT4" s="76"/>
      <c r="AU4" s="76" t="s">
        <v>64</v>
      </c>
      <c r="AV4" s="76"/>
      <c r="AW4" s="76"/>
      <c r="AX4" s="76"/>
      <c r="AY4" s="76"/>
      <c r="AZ4" s="76"/>
      <c r="BA4" s="76"/>
      <c r="BB4" s="76"/>
      <c r="BC4" s="76"/>
      <c r="BD4" s="76"/>
      <c r="BE4" s="76"/>
      <c r="BF4" s="76" t="s">
        <v>32</v>
      </c>
      <c r="BG4" s="76"/>
      <c r="BH4" s="76"/>
      <c r="BI4" s="76"/>
      <c r="BJ4" s="76"/>
      <c r="BK4" s="76"/>
      <c r="BL4" s="76"/>
      <c r="BM4" s="76"/>
      <c r="BN4" s="76"/>
      <c r="BO4" s="76"/>
      <c r="BP4" s="76"/>
      <c r="BQ4" s="76" t="s">
        <v>67</v>
      </c>
      <c r="BR4" s="76"/>
      <c r="BS4" s="76"/>
      <c r="BT4" s="76"/>
      <c r="BU4" s="76"/>
      <c r="BV4" s="76"/>
      <c r="BW4" s="76"/>
      <c r="BX4" s="76"/>
      <c r="BY4" s="76"/>
      <c r="BZ4" s="76"/>
      <c r="CA4" s="76"/>
      <c r="CB4" s="76" t="s">
        <v>68</v>
      </c>
      <c r="CC4" s="76"/>
      <c r="CD4" s="76"/>
      <c r="CE4" s="76"/>
      <c r="CF4" s="76"/>
      <c r="CG4" s="76"/>
      <c r="CH4" s="76"/>
      <c r="CI4" s="76"/>
      <c r="CJ4" s="76"/>
      <c r="CK4" s="76"/>
      <c r="CL4" s="76"/>
      <c r="CM4" s="76" t="s">
        <v>69</v>
      </c>
      <c r="CN4" s="76"/>
      <c r="CO4" s="76"/>
      <c r="CP4" s="76"/>
      <c r="CQ4" s="76"/>
      <c r="CR4" s="76"/>
      <c r="CS4" s="76"/>
      <c r="CT4" s="76"/>
      <c r="CU4" s="76"/>
      <c r="CV4" s="76"/>
      <c r="CW4" s="76"/>
      <c r="CX4" s="76" t="s">
        <v>45</v>
      </c>
      <c r="CY4" s="76"/>
      <c r="CZ4" s="76"/>
      <c r="DA4" s="76"/>
      <c r="DB4" s="76"/>
      <c r="DC4" s="76"/>
      <c r="DD4" s="76"/>
      <c r="DE4" s="76"/>
      <c r="DF4" s="76"/>
      <c r="DG4" s="76"/>
      <c r="DH4" s="76"/>
      <c r="DI4" s="76" t="s">
        <v>58</v>
      </c>
      <c r="DJ4" s="76"/>
      <c r="DK4" s="76"/>
      <c r="DL4" s="76"/>
      <c r="DM4" s="76"/>
      <c r="DN4" s="76"/>
      <c r="DO4" s="76"/>
      <c r="DP4" s="76"/>
      <c r="DQ4" s="76"/>
      <c r="DR4" s="76"/>
      <c r="DS4" s="76"/>
      <c r="DT4" s="76" t="s">
        <v>70</v>
      </c>
      <c r="DU4" s="76"/>
      <c r="DV4" s="76"/>
      <c r="DW4" s="76"/>
      <c r="DX4" s="76"/>
      <c r="DY4" s="76"/>
      <c r="DZ4" s="76"/>
      <c r="EA4" s="76"/>
      <c r="EB4" s="76"/>
      <c r="EC4" s="76"/>
      <c r="ED4" s="76"/>
      <c r="EE4" s="76" t="s">
        <v>71</v>
      </c>
      <c r="EF4" s="76"/>
      <c r="EG4" s="76"/>
      <c r="EH4" s="76"/>
      <c r="EI4" s="76"/>
      <c r="EJ4" s="76"/>
      <c r="EK4" s="76"/>
      <c r="EL4" s="76"/>
      <c r="EM4" s="76"/>
      <c r="EN4" s="76"/>
      <c r="EO4" s="76"/>
    </row>
    <row r="5" spans="1:148">
      <c r="A5" s="56" t="s">
        <v>43</v>
      </c>
      <c r="B5" s="60"/>
      <c r="C5" s="60"/>
      <c r="D5" s="60"/>
      <c r="E5" s="60"/>
      <c r="F5" s="60"/>
      <c r="G5" s="60"/>
      <c r="H5" s="66" t="s">
        <v>72</v>
      </c>
      <c r="I5" s="66" t="s">
        <v>73</v>
      </c>
      <c r="J5" s="66" t="s">
        <v>57</v>
      </c>
      <c r="K5" s="66" t="s">
        <v>74</v>
      </c>
      <c r="L5" s="66" t="s">
        <v>28</v>
      </c>
      <c r="M5" s="66" t="s">
        <v>17</v>
      </c>
      <c r="N5" s="66" t="s">
        <v>75</v>
      </c>
      <c r="O5" s="66" t="s">
        <v>76</v>
      </c>
      <c r="P5" s="66" t="s">
        <v>77</v>
      </c>
      <c r="Q5" s="66" t="s">
        <v>78</v>
      </c>
      <c r="R5" s="66" t="s">
        <v>79</v>
      </c>
      <c r="S5" s="66" t="s">
        <v>80</v>
      </c>
      <c r="T5" s="66" t="s">
        <v>81</v>
      </c>
      <c r="U5" s="66" t="s">
        <v>82</v>
      </c>
      <c r="V5" s="66" t="s">
        <v>83</v>
      </c>
      <c r="W5" s="66" t="s">
        <v>84</v>
      </c>
      <c r="X5" s="66" t="s">
        <v>85</v>
      </c>
      <c r="Y5" s="66" t="s">
        <v>86</v>
      </c>
      <c r="Z5" s="66" t="s">
        <v>8</v>
      </c>
      <c r="AA5" s="66" t="s">
        <v>87</v>
      </c>
      <c r="AB5" s="66" t="s">
        <v>88</v>
      </c>
      <c r="AC5" s="66" t="s">
        <v>89</v>
      </c>
      <c r="AD5" s="66" t="s">
        <v>90</v>
      </c>
      <c r="AE5" s="66" t="s">
        <v>91</v>
      </c>
      <c r="AF5" s="66" t="s">
        <v>41</v>
      </c>
      <c r="AG5" s="66" t="s">
        <v>92</v>
      </c>
      <c r="AH5" s="66" t="s">
        <v>93</v>
      </c>
      <c r="AI5" s="66" t="s">
        <v>37</v>
      </c>
      <c r="AJ5" s="66" t="s">
        <v>86</v>
      </c>
      <c r="AK5" s="66" t="s">
        <v>8</v>
      </c>
      <c r="AL5" s="66" t="s">
        <v>87</v>
      </c>
      <c r="AM5" s="66" t="s">
        <v>88</v>
      </c>
      <c r="AN5" s="66" t="s">
        <v>89</v>
      </c>
      <c r="AO5" s="66" t="s">
        <v>90</v>
      </c>
      <c r="AP5" s="66" t="s">
        <v>91</v>
      </c>
      <c r="AQ5" s="66" t="s">
        <v>41</v>
      </c>
      <c r="AR5" s="66" t="s">
        <v>92</v>
      </c>
      <c r="AS5" s="66" t="s">
        <v>93</v>
      </c>
      <c r="AT5" s="66" t="s">
        <v>94</v>
      </c>
      <c r="AU5" s="66" t="s">
        <v>86</v>
      </c>
      <c r="AV5" s="66" t="s">
        <v>8</v>
      </c>
      <c r="AW5" s="66" t="s">
        <v>87</v>
      </c>
      <c r="AX5" s="66" t="s">
        <v>88</v>
      </c>
      <c r="AY5" s="66" t="s">
        <v>89</v>
      </c>
      <c r="AZ5" s="66" t="s">
        <v>90</v>
      </c>
      <c r="BA5" s="66" t="s">
        <v>91</v>
      </c>
      <c r="BB5" s="66" t="s">
        <v>41</v>
      </c>
      <c r="BC5" s="66" t="s">
        <v>92</v>
      </c>
      <c r="BD5" s="66" t="s">
        <v>93</v>
      </c>
      <c r="BE5" s="66" t="s">
        <v>94</v>
      </c>
      <c r="BF5" s="66" t="s">
        <v>86</v>
      </c>
      <c r="BG5" s="66" t="s">
        <v>8</v>
      </c>
      <c r="BH5" s="66" t="s">
        <v>87</v>
      </c>
      <c r="BI5" s="66" t="s">
        <v>88</v>
      </c>
      <c r="BJ5" s="66" t="s">
        <v>89</v>
      </c>
      <c r="BK5" s="66" t="s">
        <v>90</v>
      </c>
      <c r="BL5" s="66" t="s">
        <v>91</v>
      </c>
      <c r="BM5" s="66" t="s">
        <v>41</v>
      </c>
      <c r="BN5" s="66" t="s">
        <v>92</v>
      </c>
      <c r="BO5" s="66" t="s">
        <v>93</v>
      </c>
      <c r="BP5" s="66" t="s">
        <v>94</v>
      </c>
      <c r="BQ5" s="66" t="s">
        <v>86</v>
      </c>
      <c r="BR5" s="66" t="s">
        <v>8</v>
      </c>
      <c r="BS5" s="66" t="s">
        <v>87</v>
      </c>
      <c r="BT5" s="66" t="s">
        <v>88</v>
      </c>
      <c r="BU5" s="66" t="s">
        <v>89</v>
      </c>
      <c r="BV5" s="66" t="s">
        <v>90</v>
      </c>
      <c r="BW5" s="66" t="s">
        <v>91</v>
      </c>
      <c r="BX5" s="66" t="s">
        <v>41</v>
      </c>
      <c r="BY5" s="66" t="s">
        <v>92</v>
      </c>
      <c r="BZ5" s="66" t="s">
        <v>93</v>
      </c>
      <c r="CA5" s="66" t="s">
        <v>94</v>
      </c>
      <c r="CB5" s="66" t="s">
        <v>86</v>
      </c>
      <c r="CC5" s="66" t="s">
        <v>8</v>
      </c>
      <c r="CD5" s="66" t="s">
        <v>87</v>
      </c>
      <c r="CE5" s="66" t="s">
        <v>88</v>
      </c>
      <c r="CF5" s="66" t="s">
        <v>89</v>
      </c>
      <c r="CG5" s="66" t="s">
        <v>90</v>
      </c>
      <c r="CH5" s="66" t="s">
        <v>91</v>
      </c>
      <c r="CI5" s="66" t="s">
        <v>41</v>
      </c>
      <c r="CJ5" s="66" t="s">
        <v>92</v>
      </c>
      <c r="CK5" s="66" t="s">
        <v>93</v>
      </c>
      <c r="CL5" s="66" t="s">
        <v>94</v>
      </c>
      <c r="CM5" s="66" t="s">
        <v>86</v>
      </c>
      <c r="CN5" s="66" t="s">
        <v>8</v>
      </c>
      <c r="CO5" s="66" t="s">
        <v>87</v>
      </c>
      <c r="CP5" s="66" t="s">
        <v>88</v>
      </c>
      <c r="CQ5" s="66" t="s">
        <v>89</v>
      </c>
      <c r="CR5" s="66" t="s">
        <v>90</v>
      </c>
      <c r="CS5" s="66" t="s">
        <v>91</v>
      </c>
      <c r="CT5" s="66" t="s">
        <v>41</v>
      </c>
      <c r="CU5" s="66" t="s">
        <v>92</v>
      </c>
      <c r="CV5" s="66" t="s">
        <v>93</v>
      </c>
      <c r="CW5" s="66" t="s">
        <v>94</v>
      </c>
      <c r="CX5" s="66" t="s">
        <v>86</v>
      </c>
      <c r="CY5" s="66" t="s">
        <v>8</v>
      </c>
      <c r="CZ5" s="66" t="s">
        <v>87</v>
      </c>
      <c r="DA5" s="66" t="s">
        <v>88</v>
      </c>
      <c r="DB5" s="66" t="s">
        <v>89</v>
      </c>
      <c r="DC5" s="66" t="s">
        <v>90</v>
      </c>
      <c r="DD5" s="66" t="s">
        <v>91</v>
      </c>
      <c r="DE5" s="66" t="s">
        <v>41</v>
      </c>
      <c r="DF5" s="66" t="s">
        <v>92</v>
      </c>
      <c r="DG5" s="66" t="s">
        <v>93</v>
      </c>
      <c r="DH5" s="66" t="s">
        <v>94</v>
      </c>
      <c r="DI5" s="66" t="s">
        <v>86</v>
      </c>
      <c r="DJ5" s="66" t="s">
        <v>8</v>
      </c>
      <c r="DK5" s="66" t="s">
        <v>87</v>
      </c>
      <c r="DL5" s="66" t="s">
        <v>88</v>
      </c>
      <c r="DM5" s="66" t="s">
        <v>89</v>
      </c>
      <c r="DN5" s="66" t="s">
        <v>90</v>
      </c>
      <c r="DO5" s="66" t="s">
        <v>91</v>
      </c>
      <c r="DP5" s="66" t="s">
        <v>41</v>
      </c>
      <c r="DQ5" s="66" t="s">
        <v>92</v>
      </c>
      <c r="DR5" s="66" t="s">
        <v>93</v>
      </c>
      <c r="DS5" s="66" t="s">
        <v>94</v>
      </c>
      <c r="DT5" s="66" t="s">
        <v>86</v>
      </c>
      <c r="DU5" s="66" t="s">
        <v>8</v>
      </c>
      <c r="DV5" s="66" t="s">
        <v>87</v>
      </c>
      <c r="DW5" s="66" t="s">
        <v>88</v>
      </c>
      <c r="DX5" s="66" t="s">
        <v>89</v>
      </c>
      <c r="DY5" s="66" t="s">
        <v>90</v>
      </c>
      <c r="DZ5" s="66" t="s">
        <v>91</v>
      </c>
      <c r="EA5" s="66" t="s">
        <v>41</v>
      </c>
      <c r="EB5" s="66" t="s">
        <v>92</v>
      </c>
      <c r="EC5" s="66" t="s">
        <v>93</v>
      </c>
      <c r="ED5" s="66" t="s">
        <v>94</v>
      </c>
      <c r="EE5" s="66" t="s">
        <v>86</v>
      </c>
      <c r="EF5" s="66" t="s">
        <v>8</v>
      </c>
      <c r="EG5" s="66" t="s">
        <v>87</v>
      </c>
      <c r="EH5" s="66" t="s">
        <v>88</v>
      </c>
      <c r="EI5" s="66" t="s">
        <v>89</v>
      </c>
      <c r="EJ5" s="66" t="s">
        <v>90</v>
      </c>
      <c r="EK5" s="66" t="s">
        <v>91</v>
      </c>
      <c r="EL5" s="66" t="s">
        <v>41</v>
      </c>
      <c r="EM5" s="66" t="s">
        <v>92</v>
      </c>
      <c r="EN5" s="66" t="s">
        <v>93</v>
      </c>
      <c r="EO5" s="66" t="s">
        <v>94</v>
      </c>
    </row>
    <row r="6" spans="1:148" s="55" customFormat="1">
      <c r="A6" s="56" t="s">
        <v>95</v>
      </c>
      <c r="B6" s="61">
        <f t="shared" ref="B6:X6" si="1">B7</f>
        <v>2024</v>
      </c>
      <c r="C6" s="61">
        <f t="shared" si="1"/>
        <v>364037</v>
      </c>
      <c r="D6" s="61">
        <f t="shared" si="1"/>
        <v>46</v>
      </c>
      <c r="E6" s="61">
        <f t="shared" si="1"/>
        <v>17</v>
      </c>
      <c r="F6" s="61">
        <f t="shared" si="1"/>
        <v>1</v>
      </c>
      <c r="G6" s="61">
        <f t="shared" si="1"/>
        <v>0</v>
      </c>
      <c r="H6" s="61" t="str">
        <f t="shared" si="1"/>
        <v>徳島県　藍住町</v>
      </c>
      <c r="I6" s="61" t="str">
        <f t="shared" si="1"/>
        <v>法適用</v>
      </c>
      <c r="J6" s="61" t="str">
        <f t="shared" si="1"/>
        <v>下水道事業</v>
      </c>
      <c r="K6" s="61" t="str">
        <f t="shared" si="1"/>
        <v>公共下水道</v>
      </c>
      <c r="L6" s="61" t="str">
        <f t="shared" si="1"/>
        <v>Cc2</v>
      </c>
      <c r="M6" s="61" t="str">
        <f t="shared" si="1"/>
        <v>非設置</v>
      </c>
      <c r="N6" s="69" t="str">
        <f t="shared" si="1"/>
        <v>-</v>
      </c>
      <c r="O6" s="69">
        <f t="shared" si="1"/>
        <v>49.97</v>
      </c>
      <c r="P6" s="69">
        <f t="shared" si="1"/>
        <v>12.8</v>
      </c>
      <c r="Q6" s="69">
        <f t="shared" si="1"/>
        <v>99.93</v>
      </c>
      <c r="R6" s="69">
        <f t="shared" si="1"/>
        <v>3140</v>
      </c>
      <c r="S6" s="69">
        <f t="shared" si="1"/>
        <v>35320</v>
      </c>
      <c r="T6" s="69">
        <f t="shared" si="1"/>
        <v>16.27</v>
      </c>
      <c r="U6" s="69">
        <f t="shared" si="1"/>
        <v>2170.87</v>
      </c>
      <c r="V6" s="69">
        <f t="shared" si="1"/>
        <v>4516</v>
      </c>
      <c r="W6" s="69">
        <f t="shared" si="1"/>
        <v>1.38</v>
      </c>
      <c r="X6" s="69">
        <f t="shared" si="1"/>
        <v>3272.46</v>
      </c>
      <c r="Y6" s="77">
        <f t="shared" ref="Y6:AH6" si="2">IF(Y7="",NA(),Y7)</f>
        <v>128.57</v>
      </c>
      <c r="Z6" s="77">
        <f t="shared" si="2"/>
        <v>131.29</v>
      </c>
      <c r="AA6" s="77">
        <f t="shared" si="2"/>
        <v>126.56</v>
      </c>
      <c r="AB6" s="77">
        <f t="shared" si="2"/>
        <v>113.5</v>
      </c>
      <c r="AC6" s="77">
        <f t="shared" si="2"/>
        <v>119.76</v>
      </c>
      <c r="AD6" s="77">
        <f t="shared" si="2"/>
        <v>103.94</v>
      </c>
      <c r="AE6" s="77">
        <f t="shared" si="2"/>
        <v>106.52</v>
      </c>
      <c r="AF6" s="77">
        <f t="shared" si="2"/>
        <v>106.2</v>
      </c>
      <c r="AG6" s="77">
        <f t="shared" si="2"/>
        <v>110.29</v>
      </c>
      <c r="AH6" s="77">
        <f t="shared" si="2"/>
        <v>106.45</v>
      </c>
      <c r="AI6" s="69" t="str">
        <f>IF(AI7="","",IF(AI7="-","【-】","【"&amp;SUBSTITUTE(TEXT(AI7,"#,##0.00"),"-","△")&amp;"】"))</f>
        <v>【105.36】</v>
      </c>
      <c r="AJ6" s="69">
        <f t="shared" ref="AJ6:AS6" si="3">IF(AJ7="",NA(),AJ7)</f>
        <v>0</v>
      </c>
      <c r="AK6" s="69">
        <f t="shared" si="3"/>
        <v>0</v>
      </c>
      <c r="AL6" s="69">
        <f t="shared" si="3"/>
        <v>0</v>
      </c>
      <c r="AM6" s="69">
        <f t="shared" si="3"/>
        <v>0</v>
      </c>
      <c r="AN6" s="69">
        <f t="shared" si="3"/>
        <v>0</v>
      </c>
      <c r="AO6" s="77">
        <f t="shared" si="3"/>
        <v>43.16</v>
      </c>
      <c r="AP6" s="77">
        <f t="shared" si="3"/>
        <v>52.51</v>
      </c>
      <c r="AQ6" s="77">
        <f t="shared" si="3"/>
        <v>21.34</v>
      </c>
      <c r="AR6" s="77">
        <f t="shared" si="3"/>
        <v>5.96</v>
      </c>
      <c r="AS6" s="77">
        <f t="shared" si="3"/>
        <v>19.96</v>
      </c>
      <c r="AT6" s="69" t="str">
        <f>IF(AT7="","",IF(AT7="-","【-】","【"&amp;SUBSTITUTE(TEXT(AT7,"#,##0.00"),"-","△")&amp;"】"))</f>
        <v>【3.12】</v>
      </c>
      <c r="AU6" s="77">
        <f t="shared" ref="AU6:BD6" si="4">IF(AU7="",NA(),AU7)</f>
        <v>56.42</v>
      </c>
      <c r="AV6" s="77">
        <f t="shared" si="4"/>
        <v>96.89</v>
      </c>
      <c r="AW6" s="77">
        <f t="shared" si="4"/>
        <v>94.54</v>
      </c>
      <c r="AX6" s="77">
        <f t="shared" si="4"/>
        <v>95.15</v>
      </c>
      <c r="AY6" s="77">
        <f t="shared" si="4"/>
        <v>96.65</v>
      </c>
      <c r="AZ6" s="77">
        <f t="shared" si="4"/>
        <v>52.04</v>
      </c>
      <c r="BA6" s="77">
        <f t="shared" si="4"/>
        <v>72.17</v>
      </c>
      <c r="BB6" s="77">
        <f t="shared" si="4"/>
        <v>79.94</v>
      </c>
      <c r="BC6" s="77">
        <f t="shared" si="4"/>
        <v>85.11</v>
      </c>
      <c r="BD6" s="77">
        <f t="shared" si="4"/>
        <v>63.88</v>
      </c>
      <c r="BE6" s="69" t="str">
        <f>IF(BE7="","",IF(BE7="-","【-】","【"&amp;SUBSTITUTE(TEXT(BE7,"#,##0.00"),"-","△")&amp;"】"))</f>
        <v>【82.75】</v>
      </c>
      <c r="BF6" s="77">
        <f t="shared" ref="BF6:BO6" si="5">IF(BF7="",NA(),BF7)</f>
        <v>236.65</v>
      </c>
      <c r="BG6" s="77">
        <f t="shared" si="5"/>
        <v>411.1</v>
      </c>
      <c r="BH6" s="77">
        <f t="shared" si="5"/>
        <v>586.16999999999996</v>
      </c>
      <c r="BI6" s="77">
        <f t="shared" si="5"/>
        <v>930.39</v>
      </c>
      <c r="BJ6" s="77">
        <f t="shared" si="5"/>
        <v>2.9</v>
      </c>
      <c r="BK6" s="77">
        <f t="shared" si="5"/>
        <v>1575.64</v>
      </c>
      <c r="BL6" s="77">
        <f t="shared" si="5"/>
        <v>914.32</v>
      </c>
      <c r="BM6" s="77">
        <f t="shared" si="5"/>
        <v>940.79</v>
      </c>
      <c r="BN6" s="77">
        <f t="shared" si="5"/>
        <v>2528.25</v>
      </c>
      <c r="BO6" s="77">
        <f t="shared" si="5"/>
        <v>943.46</v>
      </c>
      <c r="BP6" s="69" t="str">
        <f>IF(BP7="","",IF(BP7="-","【-】","【"&amp;SUBSTITUTE(TEXT(BP7,"#,##0.00"),"-","△")&amp;"】"))</f>
        <v>【602.56】</v>
      </c>
      <c r="BQ6" s="77">
        <f t="shared" ref="BQ6:BZ6" si="6">IF(BQ7="",NA(),BQ7)</f>
        <v>83.12</v>
      </c>
      <c r="BR6" s="77">
        <f t="shared" si="6"/>
        <v>97.27</v>
      </c>
      <c r="BS6" s="77">
        <f t="shared" si="6"/>
        <v>113.93</v>
      </c>
      <c r="BT6" s="77">
        <f t="shared" si="6"/>
        <v>100</v>
      </c>
      <c r="BU6" s="77">
        <f t="shared" si="6"/>
        <v>99.89</v>
      </c>
      <c r="BV6" s="77">
        <f t="shared" si="6"/>
        <v>73.209999999999994</v>
      </c>
      <c r="BW6" s="77">
        <f t="shared" si="6"/>
        <v>75.599999999999994</v>
      </c>
      <c r="BX6" s="77">
        <f t="shared" si="6"/>
        <v>74.13</v>
      </c>
      <c r="BY6" s="77">
        <f t="shared" si="6"/>
        <v>67.989999999999995</v>
      </c>
      <c r="BZ6" s="77">
        <f t="shared" si="6"/>
        <v>79.22</v>
      </c>
      <c r="CA6" s="69" t="str">
        <f>IF(CA7="","",IF(CA7="-","【-】","【"&amp;SUBSTITUTE(TEXT(CA7,"#,##0.00"),"-","△")&amp;"】"))</f>
        <v>【97.94】</v>
      </c>
      <c r="CB6" s="77">
        <f t="shared" ref="CB6:CK6" si="7">IF(CB7="",NA(),CB7)</f>
        <v>189.92</v>
      </c>
      <c r="CC6" s="77">
        <f t="shared" si="7"/>
        <v>173.03</v>
      </c>
      <c r="CD6" s="77">
        <f t="shared" si="7"/>
        <v>153.46</v>
      </c>
      <c r="CE6" s="77">
        <f t="shared" si="7"/>
        <v>174.09</v>
      </c>
      <c r="CF6" s="77">
        <f t="shared" si="7"/>
        <v>174.2</v>
      </c>
      <c r="CG6" s="77">
        <f t="shared" si="7"/>
        <v>229.52</v>
      </c>
      <c r="CH6" s="77">
        <f t="shared" si="7"/>
        <v>211.98</v>
      </c>
      <c r="CI6" s="77">
        <f t="shared" si="7"/>
        <v>221.86</v>
      </c>
      <c r="CJ6" s="77">
        <f t="shared" si="7"/>
        <v>228.51</v>
      </c>
      <c r="CK6" s="77">
        <f t="shared" si="7"/>
        <v>202.47</v>
      </c>
      <c r="CL6" s="69" t="str">
        <f>IF(CL7="","",IF(CL7="-","【-】","【"&amp;SUBSTITUTE(TEXT(CL7,"#,##0.00"),"-","△")&amp;"】"))</f>
        <v>【140.98】</v>
      </c>
      <c r="CM6" s="77" t="str">
        <f t="shared" ref="CM6:CV6" si="8">IF(CM7="",NA(),CM7)</f>
        <v>-</v>
      </c>
      <c r="CN6" s="77" t="str">
        <f t="shared" si="8"/>
        <v>-</v>
      </c>
      <c r="CO6" s="77" t="str">
        <f t="shared" si="8"/>
        <v>-</v>
      </c>
      <c r="CP6" s="77" t="str">
        <f t="shared" si="8"/>
        <v>-</v>
      </c>
      <c r="CQ6" s="77" t="str">
        <f t="shared" si="8"/>
        <v>-</v>
      </c>
      <c r="CR6" s="77">
        <f t="shared" si="8"/>
        <v>44.83</v>
      </c>
      <c r="CS6" s="77">
        <f t="shared" si="8"/>
        <v>48</v>
      </c>
      <c r="CT6" s="77">
        <f t="shared" si="8"/>
        <v>46.26</v>
      </c>
      <c r="CU6" s="77">
        <f t="shared" si="8"/>
        <v>48.5</v>
      </c>
      <c r="CV6" s="77">
        <f t="shared" si="8"/>
        <v>50.62</v>
      </c>
      <c r="CW6" s="69" t="str">
        <f>IF(CW7="","",IF(CW7="-","【-】","【"&amp;SUBSTITUTE(TEXT(CW7,"#,##0.00"),"-","△")&amp;"】"))</f>
        <v>【60.13】</v>
      </c>
      <c r="CX6" s="77">
        <f t="shared" ref="CX6:DG6" si="9">IF(CX7="",NA(),CX7)</f>
        <v>52.94</v>
      </c>
      <c r="CY6" s="77">
        <f t="shared" si="9"/>
        <v>53.17</v>
      </c>
      <c r="CZ6" s="77">
        <f t="shared" si="9"/>
        <v>51.69</v>
      </c>
      <c r="DA6" s="77">
        <f t="shared" si="9"/>
        <v>51.8</v>
      </c>
      <c r="DB6" s="77">
        <f t="shared" si="9"/>
        <v>51.82</v>
      </c>
      <c r="DC6" s="77">
        <f t="shared" si="9"/>
        <v>60.57</v>
      </c>
      <c r="DD6" s="77">
        <f t="shared" si="9"/>
        <v>56.11</v>
      </c>
      <c r="DE6" s="77">
        <f t="shared" si="9"/>
        <v>56.49</v>
      </c>
      <c r="DF6" s="77">
        <f t="shared" si="9"/>
        <v>59.74</v>
      </c>
      <c r="DG6" s="77">
        <f t="shared" si="9"/>
        <v>79</v>
      </c>
      <c r="DH6" s="69" t="str">
        <f>IF(DH7="","",IF(DH7="-","【-】","【"&amp;SUBSTITUTE(TEXT(DH7,"#,##0.00"),"-","△")&amp;"】"))</f>
        <v>【96.00】</v>
      </c>
      <c r="DI6" s="69">
        <f t="shared" ref="DI6:DR6" si="10">IF(DI7="",NA(),DI7)</f>
        <v>0</v>
      </c>
      <c r="DJ6" s="69">
        <f t="shared" si="10"/>
        <v>0</v>
      </c>
      <c r="DK6" s="77">
        <f t="shared" si="10"/>
        <v>17.32</v>
      </c>
      <c r="DL6" s="77">
        <f t="shared" si="10"/>
        <v>19.38</v>
      </c>
      <c r="DM6" s="77">
        <f t="shared" si="10"/>
        <v>21.35</v>
      </c>
      <c r="DN6" s="77">
        <f t="shared" si="10"/>
        <v>7.48</v>
      </c>
      <c r="DO6" s="77">
        <f t="shared" si="10"/>
        <v>9.7200000000000006</v>
      </c>
      <c r="DP6" s="77">
        <f t="shared" si="10"/>
        <v>11.95</v>
      </c>
      <c r="DQ6" s="77">
        <f t="shared" si="10"/>
        <v>17.48</v>
      </c>
      <c r="DR6" s="77">
        <f t="shared" si="10"/>
        <v>17.62</v>
      </c>
      <c r="DS6" s="69" t="str">
        <f>IF(DS7="","",IF(DS7="-","【-】","【"&amp;SUBSTITUTE(TEXT(DS7,"#,##0.00"),"-","△")&amp;"】"))</f>
        <v>【42.20】</v>
      </c>
      <c r="DT6" s="69">
        <f t="shared" ref="DT6:EC6" si="11">IF(DT7="",NA(),DT7)</f>
        <v>0</v>
      </c>
      <c r="DU6" s="69">
        <f t="shared" si="11"/>
        <v>0</v>
      </c>
      <c r="DV6" s="69">
        <f t="shared" si="11"/>
        <v>0</v>
      </c>
      <c r="DW6" s="69">
        <f t="shared" si="11"/>
        <v>0</v>
      </c>
      <c r="DX6" s="69">
        <f t="shared" si="11"/>
        <v>0</v>
      </c>
      <c r="DY6" s="69">
        <f t="shared" si="11"/>
        <v>0</v>
      </c>
      <c r="DZ6" s="69">
        <f t="shared" si="11"/>
        <v>0</v>
      </c>
      <c r="EA6" s="77">
        <f t="shared" si="11"/>
        <v>0.77</v>
      </c>
      <c r="EB6" s="77">
        <f t="shared" si="11"/>
        <v>1.07</v>
      </c>
      <c r="EC6" s="77">
        <f t="shared" si="11"/>
        <v>0.18</v>
      </c>
      <c r="ED6" s="69" t="str">
        <f>IF(ED7="","",IF(ED7="-","【-】","【"&amp;SUBSTITUTE(TEXT(ED7,"#,##0.00"),"-","△")&amp;"】"))</f>
        <v>【9.46】</v>
      </c>
      <c r="EE6" s="69">
        <f t="shared" ref="EE6:EN6" si="12">IF(EE7="",NA(),EE7)</f>
        <v>0</v>
      </c>
      <c r="EF6" s="69">
        <f t="shared" si="12"/>
        <v>0</v>
      </c>
      <c r="EG6" s="69">
        <f t="shared" si="12"/>
        <v>0</v>
      </c>
      <c r="EH6" s="69">
        <f t="shared" si="12"/>
        <v>0</v>
      </c>
      <c r="EI6" s="69">
        <f t="shared" si="12"/>
        <v>0</v>
      </c>
      <c r="EJ6" s="77">
        <f t="shared" si="12"/>
        <v>6.e-002</v>
      </c>
      <c r="EK6" s="69">
        <f t="shared" si="12"/>
        <v>0</v>
      </c>
      <c r="EL6" s="69">
        <f t="shared" si="12"/>
        <v>0</v>
      </c>
      <c r="EM6" s="77">
        <f t="shared" si="12"/>
        <v>0.96</v>
      </c>
      <c r="EN6" s="77">
        <f t="shared" si="12"/>
        <v>9.e-002</v>
      </c>
      <c r="EO6" s="69" t="str">
        <f>IF(EO7="","",IF(EO7="-","【-】","【"&amp;SUBSTITUTE(TEXT(EO7,"#,##0.00"),"-","△")&amp;"】"))</f>
        <v>【0.19】</v>
      </c>
    </row>
    <row r="7" spans="1:148" s="55" customFormat="1">
      <c r="A7" s="56"/>
      <c r="B7" s="62">
        <v>2024</v>
      </c>
      <c r="C7" s="62">
        <v>364037</v>
      </c>
      <c r="D7" s="62">
        <v>46</v>
      </c>
      <c r="E7" s="62">
        <v>17</v>
      </c>
      <c r="F7" s="62">
        <v>1</v>
      </c>
      <c r="G7" s="62">
        <v>0</v>
      </c>
      <c r="H7" s="62" t="s">
        <v>96</v>
      </c>
      <c r="I7" s="62" t="s">
        <v>97</v>
      </c>
      <c r="J7" s="62" t="s">
        <v>98</v>
      </c>
      <c r="K7" s="62" t="s">
        <v>99</v>
      </c>
      <c r="L7" s="62" t="s">
        <v>100</v>
      </c>
      <c r="M7" s="62" t="s">
        <v>101</v>
      </c>
      <c r="N7" s="70" t="s">
        <v>102</v>
      </c>
      <c r="O7" s="70">
        <v>49.97</v>
      </c>
      <c r="P7" s="70">
        <v>12.8</v>
      </c>
      <c r="Q7" s="70">
        <v>99.93</v>
      </c>
      <c r="R7" s="70">
        <v>3140</v>
      </c>
      <c r="S7" s="70">
        <v>35320</v>
      </c>
      <c r="T7" s="70">
        <v>16.27</v>
      </c>
      <c r="U7" s="70">
        <v>2170.87</v>
      </c>
      <c r="V7" s="70">
        <v>4516</v>
      </c>
      <c r="W7" s="70">
        <v>1.38</v>
      </c>
      <c r="X7" s="70">
        <v>3272.46</v>
      </c>
      <c r="Y7" s="70">
        <v>128.57</v>
      </c>
      <c r="Z7" s="70">
        <v>131.29</v>
      </c>
      <c r="AA7" s="70">
        <v>126.56</v>
      </c>
      <c r="AB7" s="70">
        <v>113.5</v>
      </c>
      <c r="AC7" s="70">
        <v>119.76</v>
      </c>
      <c r="AD7" s="70">
        <v>103.94</v>
      </c>
      <c r="AE7" s="70">
        <v>106.52</v>
      </c>
      <c r="AF7" s="70">
        <v>106.2</v>
      </c>
      <c r="AG7" s="70">
        <v>110.29</v>
      </c>
      <c r="AH7" s="70">
        <v>106.45</v>
      </c>
      <c r="AI7" s="70">
        <v>105.36</v>
      </c>
      <c r="AJ7" s="70">
        <v>0</v>
      </c>
      <c r="AK7" s="70">
        <v>0</v>
      </c>
      <c r="AL7" s="70">
        <v>0</v>
      </c>
      <c r="AM7" s="70">
        <v>0</v>
      </c>
      <c r="AN7" s="70">
        <v>0</v>
      </c>
      <c r="AO7" s="70">
        <v>43.16</v>
      </c>
      <c r="AP7" s="70">
        <v>52.51</v>
      </c>
      <c r="AQ7" s="70">
        <v>21.34</v>
      </c>
      <c r="AR7" s="70">
        <v>5.96</v>
      </c>
      <c r="AS7" s="70">
        <v>19.96</v>
      </c>
      <c r="AT7" s="70">
        <v>3.12</v>
      </c>
      <c r="AU7" s="70">
        <v>56.42</v>
      </c>
      <c r="AV7" s="70">
        <v>96.89</v>
      </c>
      <c r="AW7" s="70">
        <v>94.54</v>
      </c>
      <c r="AX7" s="70">
        <v>95.15</v>
      </c>
      <c r="AY7" s="70">
        <v>96.65</v>
      </c>
      <c r="AZ7" s="70">
        <v>52.04</v>
      </c>
      <c r="BA7" s="70">
        <v>72.17</v>
      </c>
      <c r="BB7" s="70">
        <v>79.94</v>
      </c>
      <c r="BC7" s="70">
        <v>85.11</v>
      </c>
      <c r="BD7" s="70">
        <v>63.88</v>
      </c>
      <c r="BE7" s="70">
        <v>82.75</v>
      </c>
      <c r="BF7" s="70">
        <v>236.65</v>
      </c>
      <c r="BG7" s="70">
        <v>411.1</v>
      </c>
      <c r="BH7" s="70">
        <v>586.16999999999996</v>
      </c>
      <c r="BI7" s="70">
        <v>930.39</v>
      </c>
      <c r="BJ7" s="70">
        <v>2.9</v>
      </c>
      <c r="BK7" s="70">
        <v>1575.64</v>
      </c>
      <c r="BL7" s="70">
        <v>914.32</v>
      </c>
      <c r="BM7" s="70">
        <v>940.79</v>
      </c>
      <c r="BN7" s="70">
        <v>2528.25</v>
      </c>
      <c r="BO7" s="70">
        <v>943.46</v>
      </c>
      <c r="BP7" s="70">
        <v>602.55999999999995</v>
      </c>
      <c r="BQ7" s="70">
        <v>83.12</v>
      </c>
      <c r="BR7" s="70">
        <v>97.27</v>
      </c>
      <c r="BS7" s="70">
        <v>113.93</v>
      </c>
      <c r="BT7" s="70">
        <v>100</v>
      </c>
      <c r="BU7" s="70">
        <v>99.89</v>
      </c>
      <c r="BV7" s="70">
        <v>73.209999999999994</v>
      </c>
      <c r="BW7" s="70">
        <v>75.599999999999994</v>
      </c>
      <c r="BX7" s="70">
        <v>74.13</v>
      </c>
      <c r="BY7" s="70">
        <v>67.989999999999995</v>
      </c>
      <c r="BZ7" s="70">
        <v>79.22</v>
      </c>
      <c r="CA7" s="70">
        <v>97.94</v>
      </c>
      <c r="CB7" s="70">
        <v>189.92</v>
      </c>
      <c r="CC7" s="70">
        <v>173.03</v>
      </c>
      <c r="CD7" s="70">
        <v>153.46</v>
      </c>
      <c r="CE7" s="70">
        <v>174.09</v>
      </c>
      <c r="CF7" s="70">
        <v>174.2</v>
      </c>
      <c r="CG7" s="70">
        <v>229.52</v>
      </c>
      <c r="CH7" s="70">
        <v>211.98</v>
      </c>
      <c r="CI7" s="70">
        <v>221.86</v>
      </c>
      <c r="CJ7" s="70">
        <v>228.51</v>
      </c>
      <c r="CK7" s="70">
        <v>202.47</v>
      </c>
      <c r="CL7" s="70">
        <v>140.97999999999999</v>
      </c>
      <c r="CM7" s="70" t="s">
        <v>102</v>
      </c>
      <c r="CN7" s="70" t="s">
        <v>102</v>
      </c>
      <c r="CO7" s="70" t="s">
        <v>102</v>
      </c>
      <c r="CP7" s="70" t="s">
        <v>102</v>
      </c>
      <c r="CQ7" s="70" t="s">
        <v>102</v>
      </c>
      <c r="CR7" s="70">
        <v>44.83</v>
      </c>
      <c r="CS7" s="70">
        <v>48</v>
      </c>
      <c r="CT7" s="70">
        <v>46.26</v>
      </c>
      <c r="CU7" s="70">
        <v>48.5</v>
      </c>
      <c r="CV7" s="70">
        <v>50.62</v>
      </c>
      <c r="CW7" s="70">
        <v>60.13</v>
      </c>
      <c r="CX7" s="70">
        <v>52.94</v>
      </c>
      <c r="CY7" s="70">
        <v>53.17</v>
      </c>
      <c r="CZ7" s="70">
        <v>51.69</v>
      </c>
      <c r="DA7" s="70">
        <v>51.8</v>
      </c>
      <c r="DB7" s="70">
        <v>51.82</v>
      </c>
      <c r="DC7" s="70">
        <v>60.57</v>
      </c>
      <c r="DD7" s="70">
        <v>56.11</v>
      </c>
      <c r="DE7" s="70">
        <v>56.49</v>
      </c>
      <c r="DF7" s="70">
        <v>59.74</v>
      </c>
      <c r="DG7" s="70">
        <v>79</v>
      </c>
      <c r="DH7" s="70">
        <v>96</v>
      </c>
      <c r="DI7" s="70">
        <v>0</v>
      </c>
      <c r="DJ7" s="70">
        <v>0</v>
      </c>
      <c r="DK7" s="70">
        <v>17.32</v>
      </c>
      <c r="DL7" s="70">
        <v>19.38</v>
      </c>
      <c r="DM7" s="70">
        <v>21.35</v>
      </c>
      <c r="DN7" s="70">
        <v>7.48</v>
      </c>
      <c r="DO7" s="70">
        <v>9.7200000000000006</v>
      </c>
      <c r="DP7" s="70">
        <v>11.95</v>
      </c>
      <c r="DQ7" s="70">
        <v>17.48</v>
      </c>
      <c r="DR7" s="70">
        <v>17.62</v>
      </c>
      <c r="DS7" s="70">
        <v>42.2</v>
      </c>
      <c r="DT7" s="70">
        <v>0</v>
      </c>
      <c r="DU7" s="70">
        <v>0</v>
      </c>
      <c r="DV7" s="70">
        <v>0</v>
      </c>
      <c r="DW7" s="70">
        <v>0</v>
      </c>
      <c r="DX7" s="70">
        <v>0</v>
      </c>
      <c r="DY7" s="70">
        <v>0</v>
      </c>
      <c r="DZ7" s="70">
        <v>0</v>
      </c>
      <c r="EA7" s="70">
        <v>0.77</v>
      </c>
      <c r="EB7" s="70">
        <v>1.07</v>
      </c>
      <c r="EC7" s="70">
        <v>0.18</v>
      </c>
      <c r="ED7" s="70">
        <v>9.4600000000000009</v>
      </c>
      <c r="EE7" s="70">
        <v>0</v>
      </c>
      <c r="EF7" s="70">
        <v>0</v>
      </c>
      <c r="EG7" s="70">
        <v>0</v>
      </c>
      <c r="EH7" s="70">
        <v>0</v>
      </c>
      <c r="EI7" s="70">
        <v>0</v>
      </c>
      <c r="EJ7" s="70">
        <v>6.e-002</v>
      </c>
      <c r="EK7" s="70">
        <v>0</v>
      </c>
      <c r="EL7" s="70">
        <v>0</v>
      </c>
      <c r="EM7" s="70">
        <v>0.96</v>
      </c>
      <c r="EN7" s="70">
        <v>9.e-002</v>
      </c>
      <c r="EO7" s="70">
        <v>0.19</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46</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近藤 優朱</cp:lastModifiedBy>
  <dcterms:created xsi:type="dcterms:W3CDTF">2025-12-23T06:04:57Z</dcterms:created>
  <dcterms:modified xsi:type="dcterms:W3CDTF">2026-01-30T06:29:06Z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2026-01-30T06:29:06Z</vt:filetime>
  </property>
</Properties>
</file>