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359\Desktop\【R080130〆】公営企業に係る経営比較分析表（令和６年度決算）の分析等について（依頼）\北島町作成分\"/>
    </mc:Choice>
  </mc:AlternateContent>
  <xr:revisionPtr revIDLastSave="0" documentId="13_ncr:1_{77CADF1F-D314-465B-B274-97B609F5CF27}" xr6:coauthVersionLast="36" xr6:coauthVersionMax="36" xr10:uidLastSave="{00000000-0000-0000-0000-000000000000}"/>
  <workbookProtection workbookAlgorithmName="SHA-512" workbookHashValue="S7rDBjjudM1wRzAnkelszDvQ+ztLQpZyqoc67a2+CFwgg3yLdP2ipgnQCPql9g9QPYuL1/EINGc3yMgLaSMy+g==" workbookSaltValue="Bg1WLTSMPzWcrkobTJDhJQ==" workbookSpinCount="100000" lockStructure="1"/>
  <bookViews>
    <workbookView xWindow="0" yWindow="0" windowWidth="23400" windowHeight="1240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H85" i="4"/>
  <c r="G85" i="4"/>
  <c r="BB10" i="4"/>
  <c r="W10" i="4"/>
  <c r="I10" i="4"/>
  <c r="BB8" i="4"/>
  <c r="AD8" i="4"/>
  <c r="W8" i="4"/>
  <c r="B8" i="4"/>
  <c r="B6" i="4"/>
</calcChain>
</file>

<file path=xl/sharedStrings.xml><?xml version="1.0" encoding="utf-8"?>
<sst xmlns="http://schemas.openxmlformats.org/spreadsheetml/2006/main" count="236" uniqueCount="117">
  <si>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</si>
  <si>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</si>
  <si>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</si>
  <si>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</si>
  <si>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</si>
  <si>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</si>
  <si>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</si>
  <si>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</si>
  <si>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</si>
  <si>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</si>
  <si>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</si>
  <si>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</si>
  <si>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</si>
  <si>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</si>
  <si>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</si>
  <si>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</si>
  <si>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</si>
  <si>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</si>
  <si>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</si>
  <si>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</si>
  <si>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</si>
  <si>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</si>
  <si>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</si>
  <si>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</si>
  <si>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</si>
  <si>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</si>
  <si>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</si>
  <si>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</si>
  <si>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</si>
  <si>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</si>
  <si>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</si>
  <si>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</si>
  <si>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</si>
  <si>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</si>
  <si>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</si>
  <si>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</si>
  <si>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</si>
  <si>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</si>
  <si>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</si>
  <si>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</si>
  <si>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</si>
  <si>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</si>
  <si>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</si>
  <si>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</si>
  <si>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</si>
  <si>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</si>
  <si>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</si>
  <si>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</si>
  <si>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</si>
  <si>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</si>
  <si>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</si>
  <si>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</si>
  <si>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</si>
  <si>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</si>
  <si>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</si>
  <si>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</si>
  <si>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</si>
  <si>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</si>
  <si>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</si>
  <si>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</si>
  <si>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</si>
  <si>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</si>
  <si>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</si>
  <si>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</si>
  <si>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</si>
  <si>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</si>
  <si>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</si>
  <si>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</si>
  <si>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</si>
  <si>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</si>
  <si>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</si>
  <si>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</si>
  <si>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</si>
  <si>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</si>
  <si>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</si>
  <si>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</si>
  <si>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</si>
  <si>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</si>
  <si>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</si>
  <si>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</si>
  <si>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</si>
  <si>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</si>
  <si>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</si>
  <si>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</si>
  <si>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</si>
  <si>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</si>
  <si>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</si>
  <si>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</si>
  <si>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</si>
  <si>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</si>
  <si>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</si>
  <si>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</si>
  <si>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</si>
  <si>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</si>
  <si>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</si>
  <si>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</si>
  <si>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北島町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</si>
  <si>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</si>
  <si>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</si>
  <si>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</si>
  <si>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</si>
  <si>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</si>
  <si>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</si>
  <si>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</si>
  <si>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</si>
  <si>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</si>
  <si>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</si>
  <si>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</si>
  <si>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</si>
  <si>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</si>
  <si>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</si>
  <si>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</si>
  <si>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</si>
  <si>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</si>
  <si>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施設整備開始は平成13年度であり、施設の老朽化は見られない。</t>
    <phoneticPr fontId="4"/>
  </si>
  <si>
    <t>①経常収支比率は100％を超えているものの、一般会計からの補助金収入に依存しているため、基準外繰入の縮小に取り組む必要がある。
③流動比率（短期的な債務に対する支払能力）は91.64％で、100％を下回ったが、類似団体の平均を上回っている。
⑥汚水処理原価は、前年より上昇し、それに伴い⑤経費回収率は低下している。
⑧水洗化率は類似団体と比較し低い水準であり、接続率向上に向けた取り組みが必要である。
当事業は、現在設備投資の段階であり、収益を確保するのに十分な基盤を形成しているところである。</t>
    <rPh sb="99" eb="101">
      <t>シタマワ</t>
    </rPh>
    <rPh sb="122" eb="124">
      <t>オスイ</t>
    </rPh>
    <rPh sb="124" eb="126">
      <t>ショリ</t>
    </rPh>
    <rPh sb="126" eb="128">
      <t>ゲンカ</t>
    </rPh>
    <rPh sb="130" eb="132">
      <t>ゼンネン</t>
    </rPh>
    <rPh sb="134" eb="136">
      <t>ジョウショウ</t>
    </rPh>
    <rPh sb="141" eb="142">
      <t>トモナ</t>
    </rPh>
    <rPh sb="144" eb="146">
      <t>ケイヒ</t>
    </rPh>
    <rPh sb="146" eb="149">
      <t>カイシュウリツ</t>
    </rPh>
    <rPh sb="150" eb="152">
      <t>テイカ</t>
    </rPh>
    <rPh sb="180" eb="182">
      <t>セツゾク</t>
    </rPh>
    <rPh sb="182" eb="183">
      <t>リツ</t>
    </rPh>
    <phoneticPr fontId="4"/>
  </si>
  <si>
    <t>経営状況等の把握に努め、面整備を進めていくとともに、水洗化率の向上と処理コストの削減により、経営基盤を強化し健全な経営を目指している。</t>
    <rPh sb="46" eb="48">
      <t>ケイエイ</t>
    </rPh>
    <rPh sb="48" eb="50">
      <t>キバン</t>
    </rPh>
    <rPh sb="51" eb="53">
      <t>キョウカ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</si>
</sst>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1-4ECE-AD7B-7416EAD6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0.05</c:v>
                </c:pt>
                <c:pt idx="2" formatCode="#,##0.00;&quot;△&quot;#,##0.00">
                  <c:v>0</c:v>
                </c:pt>
                <c:pt idx="3">
                  <c:v>0.96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1-4ECE-AD7B-7416EAD6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4-40DE-86BB-6577715C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44.35</c:v>
                </c:pt>
                <c:pt idx="1">
                  <c:v>45.46</c:v>
                </c:pt>
                <c:pt idx="2">
                  <c:v>46.26</c:v>
                </c:pt>
                <c:pt idx="3">
                  <c:v>48.5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0DE-86BB-6577715C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44.33</c:v>
                </c:pt>
                <c:pt idx="1">
                  <c:v>50.42</c:v>
                </c:pt>
                <c:pt idx="2">
                  <c:v>50.64</c:v>
                </c:pt>
                <c:pt idx="3">
                  <c:v>51.43</c:v>
                </c:pt>
                <c:pt idx="4">
                  <c:v>53.05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7-4AC3-A556-8371A679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63.65</c:v>
                </c:pt>
                <c:pt idx="1">
                  <c:v>62.48</c:v>
                </c:pt>
                <c:pt idx="2">
                  <c:v>56.49</c:v>
                </c:pt>
                <c:pt idx="3">
                  <c:v>59.74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7-4AC3-A556-8371A679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103.21</c:v>
                </c:pt>
                <c:pt idx="1">
                  <c:v>115.47</c:v>
                </c:pt>
                <c:pt idx="2">
                  <c:v>105.74</c:v>
                </c:pt>
                <c:pt idx="3">
                  <c:v>105.51</c:v>
                </c:pt>
                <c:pt idx="4">
                  <c:v>102.78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57B-8A88-25A55327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105.2</c:v>
                </c:pt>
                <c:pt idx="1">
                  <c:v>102.6</c:v>
                </c:pt>
                <c:pt idx="2">
                  <c:v>106.2</c:v>
                </c:pt>
                <c:pt idx="3">
                  <c:v>110.29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D-457B-8A88-25A55327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12.81</c:v>
                </c:pt>
                <c:pt idx="1">
                  <c:v>14.14</c:v>
                </c:pt>
                <c:pt idx="2">
                  <c:v>15.22</c:v>
                </c:pt>
                <c:pt idx="3">
                  <c:v>16.420000000000002</c:v>
                </c:pt>
                <c:pt idx="4">
                  <c:v>17.53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9-4F20-985A-70DA19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6.42</c:v>
                </c:pt>
                <c:pt idx="1">
                  <c:v>8.2799999999999994</c:v>
                </c:pt>
                <c:pt idx="2">
                  <c:v>11.95</c:v>
                </c:pt>
                <c:pt idx="3">
                  <c:v>17.48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9-4F20-985A-70DA19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4-46CC-82AC-645E4BF3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0.77</c:v>
                </c:pt>
                <c:pt idx="3" formatCode="#,##0.00;&quot;△&quot;#,##0.00;&quot;-&quot;">
                  <c:v>1.07</c:v>
                </c:pt>
                <c:pt idx="4" formatCode="#,##0.00;&quot;△&quot;#,##0.00;&quot;-&quot;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4-46CC-82AC-645E4BF3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6-4688-940B-DF26FBCF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47.88</c:v>
                </c:pt>
                <c:pt idx="1">
                  <c:v>55.31</c:v>
                </c:pt>
                <c:pt idx="2">
                  <c:v>21.34</c:v>
                </c:pt>
                <c:pt idx="3">
                  <c:v>5.96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6-4688-940B-DF26FBCF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119.72</c:v>
                </c:pt>
                <c:pt idx="1">
                  <c:v>127.34</c:v>
                </c:pt>
                <c:pt idx="2">
                  <c:v>113.42</c:v>
                </c:pt>
                <c:pt idx="3">
                  <c:v>115.83</c:v>
                </c:pt>
                <c:pt idx="4">
                  <c:v>91.64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1-4E14-AD21-AEA8C06A0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151.49</c:v>
                </c:pt>
                <c:pt idx="1">
                  <c:v>123.63</c:v>
                </c:pt>
                <c:pt idx="2">
                  <c:v>79.94</c:v>
                </c:pt>
                <c:pt idx="3">
                  <c:v>85.11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1-4E14-AD21-AEA8C06A0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5008.1899999999996</c:v>
                </c:pt>
                <c:pt idx="1">
                  <c:v>4833.53</c:v>
                </c:pt>
                <c:pt idx="2">
                  <c:v>1954.58</c:v>
                </c:pt>
                <c:pt idx="3">
                  <c:v>1896.51</c:v>
                </c:pt>
                <c:pt idx="4">
                  <c:v>1964.96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3-4453-85A5-D79866981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2103.92</c:v>
                </c:pt>
                <c:pt idx="1">
                  <c:v>2411.29</c:v>
                </c:pt>
                <c:pt idx="2">
                  <c:v>940.79</c:v>
                </c:pt>
                <c:pt idx="3">
                  <c:v>2528.25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3-4453-85A5-D79866981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51.01</c:v>
                </c:pt>
                <c:pt idx="1">
                  <c:v>58.37</c:v>
                </c:pt>
                <c:pt idx="2">
                  <c:v>60.65</c:v>
                </c:pt>
                <c:pt idx="3">
                  <c:v>70.900000000000006</c:v>
                </c:pt>
                <c:pt idx="4">
                  <c:v>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3-4D6B-BD7D-F1470FFC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83.47</c:v>
                </c:pt>
                <c:pt idx="1">
                  <c:v>79.77</c:v>
                </c:pt>
                <c:pt idx="2">
                  <c:v>74.13</c:v>
                </c:pt>
                <c:pt idx="3">
                  <c:v>67.989999999999995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3-4D6B-BD7D-F1470FFC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325.39999999999998</c:v>
                </c:pt>
                <c:pt idx="1">
                  <c:v>281.41000000000003</c:v>
                </c:pt>
                <c:pt idx="2">
                  <c:v>270.67</c:v>
                </c:pt>
                <c:pt idx="3">
                  <c:v>231.44</c:v>
                </c:pt>
                <c:pt idx="4">
                  <c:v>302.66000000000003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6-4131-8458-8BBB1483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171.43</c:v>
                </c:pt>
                <c:pt idx="1">
                  <c:v>181.45</c:v>
                </c:pt>
                <c:pt idx="2">
                  <c:v>221.86</c:v>
                </c:pt>
                <c:pt idx="3">
                  <c:v>228.51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6-4131-8458-8BBB1483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X1" zoomScale="82" zoomScaleNormal="82" workbookViewId="0">
      <selection activeCell="AX1" sqref="AX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徳島県　北島町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Cc2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23682</v>
      </c>
      <c r="AM8" s="45"/>
      <c r="AN8" s="45"/>
      <c r="AO8" s="45"/>
      <c r="AP8" s="45"/>
      <c r="AQ8" s="45"/>
      <c r="AR8" s="45"/>
      <c r="AS8" s="45"/>
      <c r="AT8" s="44">
        <f>データ!T6</f>
        <v>8.74</v>
      </c>
      <c r="AU8" s="44"/>
      <c r="AV8" s="44"/>
      <c r="AW8" s="44"/>
      <c r="AX8" s="44"/>
      <c r="AY8" s="44"/>
      <c r="AZ8" s="44"/>
      <c r="BA8" s="44"/>
      <c r="BB8" s="44">
        <f>データ!U6</f>
        <v>2709.61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47.28</v>
      </c>
      <c r="J10" s="44"/>
      <c r="K10" s="44"/>
      <c r="L10" s="44"/>
      <c r="M10" s="44"/>
      <c r="N10" s="44"/>
      <c r="O10" s="44"/>
      <c r="P10" s="44">
        <f>データ!P6</f>
        <v>18.39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3130</v>
      </c>
      <c r="AE10" s="45"/>
      <c r="AF10" s="45"/>
      <c r="AG10" s="45"/>
      <c r="AH10" s="45"/>
      <c r="AI10" s="45"/>
      <c r="AJ10" s="45"/>
      <c r="AK10" s="2"/>
      <c r="AL10" s="45">
        <f>データ!V6</f>
        <v>4341</v>
      </c>
      <c r="AM10" s="45"/>
      <c r="AN10" s="45"/>
      <c r="AO10" s="45"/>
      <c r="AP10" s="45"/>
      <c r="AQ10" s="45"/>
      <c r="AR10" s="45"/>
      <c r="AS10" s="45"/>
      <c r="AT10" s="44">
        <f>データ!W6</f>
        <v>0.93</v>
      </c>
      <c r="AU10" s="44"/>
      <c r="AV10" s="44"/>
      <c r="AW10" s="44"/>
      <c r="AX10" s="44"/>
      <c r="AY10" s="44"/>
      <c r="AZ10" s="44"/>
      <c r="BA10" s="44"/>
      <c r="BB10" s="44">
        <f>データ!X6</f>
        <v>4667.74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XiFKWWvhTKVTcpU1rjU9qBmpWGUHxLjMcRKrpVDdKXIB+dwdDYgRHHY9GqAOPAw8ceFsrJcU7LKOG0x8szMXWA==" saltValue="uATUg7SJWIGPZleQKvotG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364029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徳島県　北島町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47.28</v>
      </c>
      <c r="P6" s="20">
        <f t="shared" si="3"/>
        <v>18.39</v>
      </c>
      <c r="Q6" s="20">
        <f t="shared" si="3"/>
        <v>100</v>
      </c>
      <c r="R6" s="20">
        <f t="shared" si="3"/>
        <v>3130</v>
      </c>
      <c r="S6" s="20">
        <f t="shared" si="3"/>
        <v>23682</v>
      </c>
      <c r="T6" s="20">
        <f t="shared" si="3"/>
        <v>8.74</v>
      </c>
      <c r="U6" s="20">
        <f t="shared" si="3"/>
        <v>2709.61</v>
      </c>
      <c r="V6" s="20">
        <f t="shared" si="3"/>
        <v>4341</v>
      </c>
      <c r="W6" s="20">
        <f t="shared" si="3"/>
        <v>0.93</v>
      </c>
      <c r="X6" s="20">
        <f t="shared" si="3"/>
        <v>4667.74</v>
      </c>
      <c r="Y6" s="21">
        <f>IF(Y7="",NA(),Y7)</f>
        <v>103.21</v>
      </c>
      <c r="Z6" s="21">
        <f t="shared" ref="Z6:AH6" si="4">IF(Z7="",NA(),Z7)</f>
        <v>115.47</v>
      </c>
      <c r="AA6" s="21">
        <f t="shared" si="4"/>
        <v>105.74</v>
      </c>
      <c r="AB6" s="21">
        <f t="shared" si="4"/>
        <v>105.51</v>
      </c>
      <c r="AC6" s="21">
        <f t="shared" si="4"/>
        <v>102.78</v>
      </c>
      <c r="AD6" s="21">
        <f t="shared" si="4"/>
        <v>105.2</v>
      </c>
      <c r="AE6" s="21">
        <f t="shared" si="4"/>
        <v>102.6</v>
      </c>
      <c r="AF6" s="21">
        <f t="shared" si="4"/>
        <v>106.2</v>
      </c>
      <c r="AG6" s="21">
        <f t="shared" si="4"/>
        <v>110.29</v>
      </c>
      <c r="AH6" s="21">
        <f t="shared" si="4"/>
        <v>106.45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47.88</v>
      </c>
      <c r="AP6" s="21">
        <f t="shared" si="5"/>
        <v>55.31</v>
      </c>
      <c r="AQ6" s="21">
        <f t="shared" si="5"/>
        <v>21.34</v>
      </c>
      <c r="AR6" s="21">
        <f t="shared" si="5"/>
        <v>5.96</v>
      </c>
      <c r="AS6" s="21">
        <f t="shared" si="5"/>
        <v>19.96</v>
      </c>
      <c r="AT6" s="20" t="str">
        <f>IF(AT7="","",IF(AT7="-","【-】","【"&amp;SUBSTITUTE(TEXT(AT7,"#,##0.00"),"-","△")&amp;"】"))</f>
        <v>【3.12】</v>
      </c>
      <c r="AU6" s="21">
        <f>IF(AU7="",NA(),AU7)</f>
        <v>119.72</v>
      </c>
      <c r="AV6" s="21">
        <f t="shared" ref="AV6:BD6" si="6">IF(AV7="",NA(),AV7)</f>
        <v>127.34</v>
      </c>
      <c r="AW6" s="21">
        <f t="shared" si="6"/>
        <v>113.42</v>
      </c>
      <c r="AX6" s="21">
        <f t="shared" si="6"/>
        <v>115.83</v>
      </c>
      <c r="AY6" s="21">
        <f t="shared" si="6"/>
        <v>91.64</v>
      </c>
      <c r="AZ6" s="21">
        <f t="shared" si="6"/>
        <v>151.49</v>
      </c>
      <c r="BA6" s="21">
        <f t="shared" si="6"/>
        <v>123.63</v>
      </c>
      <c r="BB6" s="21">
        <f t="shared" si="6"/>
        <v>79.94</v>
      </c>
      <c r="BC6" s="21">
        <f t="shared" si="6"/>
        <v>85.11</v>
      </c>
      <c r="BD6" s="21">
        <f t="shared" si="6"/>
        <v>63.88</v>
      </c>
      <c r="BE6" s="20" t="str">
        <f>IF(BE7="","",IF(BE7="-","【-】","【"&amp;SUBSTITUTE(TEXT(BE7,"#,##0.00"),"-","△")&amp;"】"))</f>
        <v>【82.75】</v>
      </c>
      <c r="BF6" s="21">
        <f>IF(BF7="",NA(),BF7)</f>
        <v>5008.1899999999996</v>
      </c>
      <c r="BG6" s="21">
        <f t="shared" ref="BG6:BO6" si="7">IF(BG7="",NA(),BG7)</f>
        <v>4833.53</v>
      </c>
      <c r="BH6" s="21">
        <f t="shared" si="7"/>
        <v>1954.58</v>
      </c>
      <c r="BI6" s="21">
        <f t="shared" si="7"/>
        <v>1896.51</v>
      </c>
      <c r="BJ6" s="21">
        <f t="shared" si="7"/>
        <v>1964.96</v>
      </c>
      <c r="BK6" s="21">
        <f t="shared" si="7"/>
        <v>2103.92</v>
      </c>
      <c r="BL6" s="21">
        <f t="shared" si="7"/>
        <v>2411.29</v>
      </c>
      <c r="BM6" s="21">
        <f t="shared" si="7"/>
        <v>940.79</v>
      </c>
      <c r="BN6" s="21">
        <f t="shared" si="7"/>
        <v>2528.25</v>
      </c>
      <c r="BO6" s="21">
        <f t="shared" si="7"/>
        <v>943.46</v>
      </c>
      <c r="BP6" s="20" t="str">
        <f>IF(BP7="","",IF(BP7="-","【-】","【"&amp;SUBSTITUTE(TEXT(BP7,"#,##0.00"),"-","△")&amp;"】"))</f>
        <v>【602.56】</v>
      </c>
      <c r="BQ6" s="21">
        <f>IF(BQ7="",NA(),BQ7)</f>
        <v>51.01</v>
      </c>
      <c r="BR6" s="21">
        <f t="shared" ref="BR6:BZ6" si="8">IF(BR7="",NA(),BR7)</f>
        <v>58.37</v>
      </c>
      <c r="BS6" s="21">
        <f t="shared" si="8"/>
        <v>60.65</v>
      </c>
      <c r="BT6" s="21">
        <f t="shared" si="8"/>
        <v>70.900000000000006</v>
      </c>
      <c r="BU6" s="21">
        <f t="shared" si="8"/>
        <v>54.1</v>
      </c>
      <c r="BV6" s="21">
        <f t="shared" si="8"/>
        <v>83.47</v>
      </c>
      <c r="BW6" s="21">
        <f t="shared" si="8"/>
        <v>79.77</v>
      </c>
      <c r="BX6" s="21">
        <f t="shared" si="8"/>
        <v>74.13</v>
      </c>
      <c r="BY6" s="21">
        <f t="shared" si="8"/>
        <v>67.989999999999995</v>
      </c>
      <c r="BZ6" s="21">
        <f t="shared" si="8"/>
        <v>79.22</v>
      </c>
      <c r="CA6" s="20" t="str">
        <f>IF(CA7="","",IF(CA7="-","【-】","【"&amp;SUBSTITUTE(TEXT(CA7,"#,##0.00"),"-","△")&amp;"】"))</f>
        <v>【97.94】</v>
      </c>
      <c r="CB6" s="21">
        <f>IF(CB7="",NA(),CB7)</f>
        <v>325.39999999999998</v>
      </c>
      <c r="CC6" s="21">
        <f t="shared" ref="CC6:CK6" si="9">IF(CC7="",NA(),CC7)</f>
        <v>281.41000000000003</v>
      </c>
      <c r="CD6" s="21">
        <f t="shared" si="9"/>
        <v>270.67</v>
      </c>
      <c r="CE6" s="21">
        <f t="shared" si="9"/>
        <v>231.44</v>
      </c>
      <c r="CF6" s="21">
        <f t="shared" si="9"/>
        <v>302.66000000000003</v>
      </c>
      <c r="CG6" s="21">
        <f t="shared" si="9"/>
        <v>171.43</v>
      </c>
      <c r="CH6" s="21">
        <f t="shared" si="9"/>
        <v>181.45</v>
      </c>
      <c r="CI6" s="21">
        <f t="shared" si="9"/>
        <v>221.86</v>
      </c>
      <c r="CJ6" s="21">
        <f t="shared" si="9"/>
        <v>228.51</v>
      </c>
      <c r="CK6" s="21">
        <f t="shared" si="9"/>
        <v>202.47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44.35</v>
      </c>
      <c r="CS6" s="21">
        <f t="shared" si="10"/>
        <v>45.46</v>
      </c>
      <c r="CT6" s="21">
        <f t="shared" si="10"/>
        <v>46.26</v>
      </c>
      <c r="CU6" s="21">
        <f t="shared" si="10"/>
        <v>48.5</v>
      </c>
      <c r="CV6" s="21">
        <f t="shared" si="10"/>
        <v>50.62</v>
      </c>
      <c r="CW6" s="20" t="str">
        <f>IF(CW7="","",IF(CW7="-","【-】","【"&amp;SUBSTITUTE(TEXT(CW7,"#,##0.00"),"-","△")&amp;"】"))</f>
        <v>【60.13】</v>
      </c>
      <c r="CX6" s="21">
        <f>IF(CX7="",NA(),CX7)</f>
        <v>44.33</v>
      </c>
      <c r="CY6" s="21">
        <f t="shared" ref="CY6:DG6" si="11">IF(CY7="",NA(),CY7)</f>
        <v>50.42</v>
      </c>
      <c r="CZ6" s="21">
        <f t="shared" si="11"/>
        <v>50.64</v>
      </c>
      <c r="DA6" s="21">
        <f t="shared" si="11"/>
        <v>51.43</v>
      </c>
      <c r="DB6" s="21">
        <f t="shared" si="11"/>
        <v>53.05</v>
      </c>
      <c r="DC6" s="21">
        <f t="shared" si="11"/>
        <v>63.65</v>
      </c>
      <c r="DD6" s="21">
        <f t="shared" si="11"/>
        <v>62.48</v>
      </c>
      <c r="DE6" s="21">
        <f t="shared" si="11"/>
        <v>56.49</v>
      </c>
      <c r="DF6" s="21">
        <f t="shared" si="11"/>
        <v>59.74</v>
      </c>
      <c r="DG6" s="21">
        <f t="shared" si="11"/>
        <v>79</v>
      </c>
      <c r="DH6" s="20" t="str">
        <f>IF(DH7="","",IF(DH7="-","【-】","【"&amp;SUBSTITUTE(TEXT(DH7,"#,##0.00"),"-","△")&amp;"】"))</f>
        <v>【96.00】</v>
      </c>
      <c r="DI6" s="21">
        <f>IF(DI7="",NA(),DI7)</f>
        <v>12.81</v>
      </c>
      <c r="DJ6" s="21">
        <f t="shared" ref="DJ6:DR6" si="12">IF(DJ7="",NA(),DJ7)</f>
        <v>14.14</v>
      </c>
      <c r="DK6" s="21">
        <f t="shared" si="12"/>
        <v>15.22</v>
      </c>
      <c r="DL6" s="21">
        <f t="shared" si="12"/>
        <v>16.420000000000002</v>
      </c>
      <c r="DM6" s="21">
        <f t="shared" si="12"/>
        <v>17.53</v>
      </c>
      <c r="DN6" s="21">
        <f t="shared" si="12"/>
        <v>6.42</v>
      </c>
      <c r="DO6" s="21">
        <f t="shared" si="12"/>
        <v>8.2799999999999994</v>
      </c>
      <c r="DP6" s="21">
        <f t="shared" si="12"/>
        <v>11.95</v>
      </c>
      <c r="DQ6" s="21">
        <f t="shared" si="12"/>
        <v>17.48</v>
      </c>
      <c r="DR6" s="21">
        <f t="shared" si="12"/>
        <v>17.62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0.77</v>
      </c>
      <c r="EB6" s="21">
        <f t="shared" si="13"/>
        <v>1.07</v>
      </c>
      <c r="EC6" s="21">
        <f t="shared" si="13"/>
        <v>0.18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0.03</v>
      </c>
      <c r="EK6" s="21">
        <f t="shared" si="14"/>
        <v>0.05</v>
      </c>
      <c r="EL6" s="20">
        <f t="shared" si="14"/>
        <v>0</v>
      </c>
      <c r="EM6" s="21">
        <f t="shared" si="14"/>
        <v>0.96</v>
      </c>
      <c r="EN6" s="21">
        <f t="shared" si="14"/>
        <v>0.09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364029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47.28</v>
      </c>
      <c r="P7" s="24">
        <v>18.39</v>
      </c>
      <c r="Q7" s="24">
        <v>100</v>
      </c>
      <c r="R7" s="24">
        <v>3130</v>
      </c>
      <c r="S7" s="24">
        <v>23682</v>
      </c>
      <c r="T7" s="24">
        <v>8.74</v>
      </c>
      <c r="U7" s="24">
        <v>2709.61</v>
      </c>
      <c r="V7" s="24">
        <v>4341</v>
      </c>
      <c r="W7" s="24">
        <v>0.93</v>
      </c>
      <c r="X7" s="24">
        <v>4667.74</v>
      </c>
      <c r="Y7" s="24">
        <v>103.21</v>
      </c>
      <c r="Z7" s="24">
        <v>115.47</v>
      </c>
      <c r="AA7" s="24">
        <v>105.74</v>
      </c>
      <c r="AB7" s="24">
        <v>105.51</v>
      </c>
      <c r="AC7" s="24">
        <v>102.78</v>
      </c>
      <c r="AD7" s="24">
        <v>105.2</v>
      </c>
      <c r="AE7" s="24">
        <v>102.6</v>
      </c>
      <c r="AF7" s="24">
        <v>106.2</v>
      </c>
      <c r="AG7" s="24">
        <v>110.29</v>
      </c>
      <c r="AH7" s="24">
        <v>106.45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47.88</v>
      </c>
      <c r="AP7" s="24">
        <v>55.31</v>
      </c>
      <c r="AQ7" s="24">
        <v>21.34</v>
      </c>
      <c r="AR7" s="24">
        <v>5.96</v>
      </c>
      <c r="AS7" s="24">
        <v>19.96</v>
      </c>
      <c r="AT7" s="24">
        <v>3.12</v>
      </c>
      <c r="AU7" s="24">
        <v>119.72</v>
      </c>
      <c r="AV7" s="24">
        <v>127.34</v>
      </c>
      <c r="AW7" s="24">
        <v>113.42</v>
      </c>
      <c r="AX7" s="24">
        <v>115.83</v>
      </c>
      <c r="AY7" s="24">
        <v>91.64</v>
      </c>
      <c r="AZ7" s="24">
        <v>151.49</v>
      </c>
      <c r="BA7" s="24">
        <v>123.63</v>
      </c>
      <c r="BB7" s="24">
        <v>79.94</v>
      </c>
      <c r="BC7" s="24">
        <v>85.11</v>
      </c>
      <c r="BD7" s="24">
        <v>63.88</v>
      </c>
      <c r="BE7" s="24">
        <v>82.75</v>
      </c>
      <c r="BF7" s="24">
        <v>5008.1899999999996</v>
      </c>
      <c r="BG7" s="24">
        <v>4833.53</v>
      </c>
      <c r="BH7" s="24">
        <v>1954.58</v>
      </c>
      <c r="BI7" s="24">
        <v>1896.51</v>
      </c>
      <c r="BJ7" s="24">
        <v>1964.96</v>
      </c>
      <c r="BK7" s="24">
        <v>2103.92</v>
      </c>
      <c r="BL7" s="24">
        <v>2411.29</v>
      </c>
      <c r="BM7" s="24">
        <v>940.79</v>
      </c>
      <c r="BN7" s="24">
        <v>2528.25</v>
      </c>
      <c r="BO7" s="24">
        <v>943.46</v>
      </c>
      <c r="BP7" s="24">
        <v>602.55999999999995</v>
      </c>
      <c r="BQ7" s="24">
        <v>51.01</v>
      </c>
      <c r="BR7" s="24">
        <v>58.37</v>
      </c>
      <c r="BS7" s="24">
        <v>60.65</v>
      </c>
      <c r="BT7" s="24">
        <v>70.900000000000006</v>
      </c>
      <c r="BU7" s="24">
        <v>54.1</v>
      </c>
      <c r="BV7" s="24">
        <v>83.47</v>
      </c>
      <c r="BW7" s="24">
        <v>79.77</v>
      </c>
      <c r="BX7" s="24">
        <v>74.13</v>
      </c>
      <c r="BY7" s="24">
        <v>67.989999999999995</v>
      </c>
      <c r="BZ7" s="24">
        <v>79.22</v>
      </c>
      <c r="CA7" s="24">
        <v>97.94</v>
      </c>
      <c r="CB7" s="24">
        <v>325.39999999999998</v>
      </c>
      <c r="CC7" s="24">
        <v>281.41000000000003</v>
      </c>
      <c r="CD7" s="24">
        <v>270.67</v>
      </c>
      <c r="CE7" s="24">
        <v>231.44</v>
      </c>
      <c r="CF7" s="24">
        <v>302.66000000000003</v>
      </c>
      <c r="CG7" s="24">
        <v>171.43</v>
      </c>
      <c r="CH7" s="24">
        <v>181.45</v>
      </c>
      <c r="CI7" s="24">
        <v>221.86</v>
      </c>
      <c r="CJ7" s="24">
        <v>228.51</v>
      </c>
      <c r="CK7" s="24">
        <v>202.47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44.35</v>
      </c>
      <c r="CS7" s="24">
        <v>45.46</v>
      </c>
      <c r="CT7" s="24">
        <v>46.26</v>
      </c>
      <c r="CU7" s="24">
        <v>48.5</v>
      </c>
      <c r="CV7" s="24">
        <v>50.62</v>
      </c>
      <c r="CW7" s="24">
        <v>60.13</v>
      </c>
      <c r="CX7" s="24">
        <v>44.33</v>
      </c>
      <c r="CY7" s="24">
        <v>50.42</v>
      </c>
      <c r="CZ7" s="24">
        <v>50.64</v>
      </c>
      <c r="DA7" s="24">
        <v>51.43</v>
      </c>
      <c r="DB7" s="24">
        <v>53.05</v>
      </c>
      <c r="DC7" s="24">
        <v>63.65</v>
      </c>
      <c r="DD7" s="24">
        <v>62.48</v>
      </c>
      <c r="DE7" s="24">
        <v>56.49</v>
      </c>
      <c r="DF7" s="24">
        <v>59.74</v>
      </c>
      <c r="DG7" s="24">
        <v>79</v>
      </c>
      <c r="DH7" s="24">
        <v>96</v>
      </c>
      <c r="DI7" s="24">
        <v>12.81</v>
      </c>
      <c r="DJ7" s="24">
        <v>14.14</v>
      </c>
      <c r="DK7" s="24">
        <v>15.22</v>
      </c>
      <c r="DL7" s="24">
        <v>16.420000000000002</v>
      </c>
      <c r="DM7" s="24">
        <v>17.53</v>
      </c>
      <c r="DN7" s="24">
        <v>6.42</v>
      </c>
      <c r="DO7" s="24">
        <v>8.2799999999999994</v>
      </c>
      <c r="DP7" s="24">
        <v>11.95</v>
      </c>
      <c r="DQ7" s="24">
        <v>17.48</v>
      </c>
      <c r="DR7" s="24">
        <v>17.62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0.77</v>
      </c>
      <c r="EB7" s="24">
        <v>1.07</v>
      </c>
      <c r="EC7" s="24">
        <v>0.18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0.03</v>
      </c>
      <c r="EK7" s="24">
        <v>0.05</v>
      </c>
      <c r="EL7" s="24">
        <v>0</v>
      </c>
      <c r="EM7" s="24">
        <v>0.96</v>
      </c>
      <c r="EN7" s="24">
        <v>0.09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印藤　明日香</cp:lastModifiedBy>
  <cp:lastPrinted>2026-01-27T07:34:55Z</cp:lastPrinted>
  <dcterms:created xsi:type="dcterms:W3CDTF">2025-12-23T06:04:56Z</dcterms:created>
  <dcterms:modified xsi:type="dcterms:W3CDTF">2026-01-27T07:37:25Z</dcterms:modified>
  <cp:category/>
</cp:coreProperties>
</file>