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mc:AlternateContent xmlns:mc="http://schemas.openxmlformats.org/markup-compatibility/2006">
    <mc:Choice Requires="x15">
      <x15ac:absPath xmlns:x15ac="http://schemas.microsoft.com/office/spreadsheetml/2010/11/ac" url="F:\畠山業務\決算統計\"/>
    </mc:Choice>
  </mc:AlternateContent>
  <xr:revisionPtr revIDLastSave="0" documentId="13_ncr:1_{EA4E5702-1980-40F8-A481-C264A096B7A3}" xr6:coauthVersionLast="46" xr6:coauthVersionMax="46" xr10:uidLastSave="{00000000-0000-0000-0000-000000000000}"/>
  <workbookProtection workbookAlgorithmName="SHA-512" workbookHashValue="YMhlpUKlMdRjzb/xLOrQMpZPkt5zfDrYRak2AAPgcI2e4k+E06jJZJZNVs9fXwFWQgji0tpkkKDHq0Y1gHyN1g==" workbookSaltValue="AN4tk47cX7QLZPlsH9inCQ==" workbookSpinCount="100000" lockStructure="1"/>
  <bookViews>
    <workbookView xWindow="-120" yWindow="-120" windowWidth="20730" windowHeight="1116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BB8" i="4" s="1"/>
  <c r="T6" i="5"/>
  <c r="AT8" i="4" s="1"/>
  <c r="S6" i="5"/>
  <c r="AL8" i="4" s="1"/>
  <c r="R6" i="5"/>
  <c r="AD10" i="4" s="1"/>
  <c r="Q6" i="5"/>
  <c r="W10" i="4" s="1"/>
  <c r="P6" i="5"/>
  <c r="O6" i="5"/>
  <c r="I10" i="4" s="1"/>
  <c r="N6" i="5"/>
  <c r="B10" i="4" s="1"/>
  <c r="M6" i="5"/>
  <c r="AD8" i="4" s="1"/>
  <c r="L6" i="5"/>
  <c r="K6" i="5"/>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L85" i="4"/>
  <c r="I85" i="4"/>
  <c r="H85" i="4"/>
  <c r="G85" i="4"/>
  <c r="E85" i="4"/>
  <c r="BB10" i="4"/>
  <c r="AT10" i="4"/>
  <c r="P10" i="4"/>
  <c r="W8" i="4"/>
  <c r="P8" i="4"/>
  <c r="B6" i="4"/>
</calcChain>
</file>

<file path=xl/sharedStrings.xml><?xml version="1.0" encoding="utf-8"?>
<sst xmlns="http://schemas.openxmlformats.org/spreadsheetml/2006/main" count="257" uniqueCount="115">
  <si>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</si>
  <si>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</si>
  <si>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</si>
  <si>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</si>
  <si>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</si>
  <si>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</si>
  <si>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</si>
  <si>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</si>
  <si>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</si>
  <si>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</si>
  <si>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</si>
  <si>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</si>
  <si>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</si>
  <si>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</si>
  <si>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</si>
  <si>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</si>
  <si>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</si>
  <si>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</si>
  <si>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</si>
  <si>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</si>
  <si>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</si>
  <si>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</si>
  <si>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</si>
  <si>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</si>
  <si>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</si>
  <si>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</si>
  <si>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</si>
  <si>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</si>
  <si>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</si>
  <si>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</si>
  <si>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</si>
  <si>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</si>
  <si>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</si>
  <si>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</si>
  <si>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</si>
  <si>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</si>
  <si>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</si>
  <si>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</si>
  <si>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</si>
  <si>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</si>
  <si>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</si>
  <si>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</si>
  <si>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</si>
  <si>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</si>
  <si>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</si>
  <si>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</si>
  <si>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</si>
  <si>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</si>
  <si>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</si>
  <si>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</si>
  <si>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</si>
  <si>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</si>
  <si>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</si>
  <si>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</si>
  <si>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</si>
  <si>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</si>
  <si>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</si>
  <si>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</si>
  <si>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</si>
  <si>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</si>
  <si>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</si>
  <si>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</si>
  <si>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</si>
  <si>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</si>
  <si>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</si>
  <si>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</si>
  <si>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</si>
  <si>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</si>
  <si>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</si>
  <si>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</si>
  <si>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</si>
  <si>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</si>
  <si>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</si>
  <si>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</si>
  <si>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</si>
  <si>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</si>
  <si>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</si>
  <si>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</si>
  <si>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</si>
  <si>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</si>
  <si>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</si>
  <si>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</si>
  <si>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</si>
  <si>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</si>
  <si>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</si>
  <si>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</si>
  <si>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</si>
  <si>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</si>
  <si>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</si>
  <si>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</si>
  <si>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</si>
  <si>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</si>
  <si>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</si>
  <si>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</si>
  <si>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</si>
  <si>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</si>
  <si>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徳島県　松茂町</t>
  </si>
  <si>
    <t>法適用</t>
  </si>
  <si>
    <t>下水道事業</t>
  </si>
  <si>
    <t>公共下水道</t>
  </si>
  <si>
    <t>Cd2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</si>
  <si>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</si>
  <si>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</si>
  <si>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</si>
  <si>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</si>
  <si>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</si>
  <si>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</si>
  <si>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</si>
  <si>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</si>
  <si>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</si>
  <si>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</si>
  <si>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</si>
  <si>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管路施設については、供用開始から30年未満であるため該当は見受けられない。中継ポンプ場については、令和6年度に策定したストックマネジメント計画に基づき、各年度の費用を平準化しつつ計画的に施設の修繕及び更新を実施中。</t>
    <rPh sb="0" eb="2">
      <t>カンロ</t>
    </rPh>
    <rPh sb="2" eb="4">
      <t>シセツ</t>
    </rPh>
    <rPh sb="10" eb="12">
      <t>キョウヨウ</t>
    </rPh>
    <rPh sb="12" eb="14">
      <t>カイシ</t>
    </rPh>
    <rPh sb="18" eb="19">
      <t>ネン</t>
    </rPh>
    <rPh sb="19" eb="21">
      <t>ミマン</t>
    </rPh>
    <rPh sb="26" eb="28">
      <t>ガイトウ</t>
    </rPh>
    <rPh sb="29" eb="31">
      <t>ミウ</t>
    </rPh>
    <rPh sb="37" eb="39">
      <t>チュウケイ</t>
    </rPh>
    <rPh sb="42" eb="43">
      <t>バ</t>
    </rPh>
    <rPh sb="49" eb="51">
      <t>レイワ</t>
    </rPh>
    <rPh sb="52" eb="54">
      <t>ネンド</t>
    </rPh>
    <rPh sb="55" eb="57">
      <t>サクテイ</t>
    </rPh>
    <rPh sb="69" eb="71">
      <t>ケイカク</t>
    </rPh>
    <rPh sb="72" eb="73">
      <t>モト</t>
    </rPh>
    <rPh sb="76" eb="79">
      <t>カクネンド</t>
    </rPh>
    <rPh sb="80" eb="82">
      <t>ヒヨウ</t>
    </rPh>
    <rPh sb="83" eb="86">
      <t>ヘイジュンカ</t>
    </rPh>
    <rPh sb="89" eb="92">
      <t>ケイカクテキ</t>
    </rPh>
    <rPh sb="93" eb="95">
      <t>シセツ</t>
    </rPh>
    <rPh sb="96" eb="98">
      <t>シュウゼン</t>
    </rPh>
    <rPh sb="98" eb="99">
      <t>オヨ</t>
    </rPh>
    <rPh sb="100" eb="102">
      <t>コウシン</t>
    </rPh>
    <rPh sb="103" eb="105">
      <t>ジッシ</t>
    </rPh>
    <rPh sb="105" eb="106">
      <t>ナカ</t>
    </rPh>
    <phoneticPr fontId="4"/>
  </si>
  <si>
    <t>本事業は整備段階にあり、事業基盤を構築中である。経営状況を正確に把握しつつ、費用対効果に適した整備を継続及び検討することで、収益及び水洗化率を向上させる必要がある。</t>
    <rPh sb="52" eb="53">
      <t>オヨ</t>
    </rPh>
    <rPh sb="54" eb="56">
      <t>ケントウ</t>
    </rPh>
    <phoneticPr fontId="4"/>
  </si>
  <si>
    <t>①　100％を上回っているが、前年度を下回ったので要注意である。　　　　　　　　　　　       ②　未発生である。　　　　　　　　　　　　　　　　　　　　　　　③　前年度と同水準を維持し、髙水準で推移。　　　　④　当該年度の対象整備事業が小規模であったため、前年度より該当割合が減少している。　　　　　⑤　平均値を上回っているが、前年度より微減かつ平均値との差が少ない状態で推移している。　　　　⑥　平均値よりも低い水準を維持している。　　　　⑦　広域化かつ流域下水道事業のため未発生。　　　　⑧　整備途中の事業であるため、前年度同様平均値よりも低水準で推移している。供用開始済の地区内において接続推進を継続し、状態を要改善する必要がある。</t>
    <rPh sb="7" eb="9">
      <t>ウワマワ</t>
    </rPh>
    <rPh sb="15" eb="18">
      <t>ゼンネンド</t>
    </rPh>
    <rPh sb="19" eb="21">
      <t>シタマワ</t>
    </rPh>
    <rPh sb="25" eb="28">
      <t>ヨウチュウイ</t>
    </rPh>
    <rPh sb="52" eb="55">
      <t>ミハッセイ</t>
    </rPh>
    <rPh sb="84" eb="87">
      <t>ゼンネンド</t>
    </rPh>
    <rPh sb="88" eb="89">
      <t>オナ</t>
    </rPh>
    <rPh sb="89" eb="91">
      <t>スイジュン</t>
    </rPh>
    <rPh sb="92" eb="94">
      <t>イジ</t>
    </rPh>
    <rPh sb="96" eb="97">
      <t>タカ</t>
    </rPh>
    <rPh sb="97" eb="99">
      <t>スイジュン</t>
    </rPh>
    <rPh sb="100" eb="102">
      <t>スイイ</t>
    </rPh>
    <rPh sb="109" eb="111">
      <t>トウガイ</t>
    </rPh>
    <rPh sb="111" eb="113">
      <t>ネンド</t>
    </rPh>
    <rPh sb="114" eb="116">
      <t>タイショウ</t>
    </rPh>
    <rPh sb="116" eb="118">
      <t>セイビ</t>
    </rPh>
    <rPh sb="118" eb="120">
      <t>ジギョウ</t>
    </rPh>
    <rPh sb="121" eb="124">
      <t>ショウキボ</t>
    </rPh>
    <rPh sb="131" eb="134">
      <t>ゼンネンド</t>
    </rPh>
    <rPh sb="136" eb="138">
      <t>ガイトウ</t>
    </rPh>
    <rPh sb="138" eb="140">
      <t>ワリアイ</t>
    </rPh>
    <rPh sb="141" eb="143">
      <t>ゲンショウ</t>
    </rPh>
    <rPh sb="155" eb="158">
      <t>ヘイキンチ</t>
    </rPh>
    <rPh sb="159" eb="161">
      <t>ウワマワ</t>
    </rPh>
    <rPh sb="167" eb="170">
      <t>ゼンネンド</t>
    </rPh>
    <rPh sb="172" eb="174">
      <t>ビゲン</t>
    </rPh>
    <rPh sb="176" eb="179">
      <t>ヘイキンチ</t>
    </rPh>
    <rPh sb="181" eb="182">
      <t>サ</t>
    </rPh>
    <rPh sb="183" eb="184">
      <t>スク</t>
    </rPh>
    <rPh sb="186" eb="188">
      <t>ジョウタイ</t>
    </rPh>
    <rPh sb="189" eb="191">
      <t>スイイ</t>
    </rPh>
    <rPh sb="202" eb="205">
      <t>ヘイキンチ</t>
    </rPh>
    <rPh sb="208" eb="209">
      <t>ヒク</t>
    </rPh>
    <rPh sb="210" eb="212">
      <t>スイジュン</t>
    </rPh>
    <rPh sb="213" eb="215">
      <t>イジ</t>
    </rPh>
    <rPh sb="226" eb="229">
      <t>コウイキカ</t>
    </rPh>
    <rPh sb="231" eb="233">
      <t>リュウイキ</t>
    </rPh>
    <rPh sb="233" eb="236">
      <t>ゲスイドウ</t>
    </rPh>
    <rPh sb="236" eb="238">
      <t>ジギョウ</t>
    </rPh>
    <rPh sb="241" eb="242">
      <t>ミ</t>
    </rPh>
    <rPh sb="242" eb="244">
      <t>ハッセイ</t>
    </rPh>
    <rPh sb="251" eb="253">
      <t>セイビ</t>
    </rPh>
    <rPh sb="253" eb="255">
      <t>トチュウ</t>
    </rPh>
    <rPh sb="256" eb="258">
      <t>ジギョウ</t>
    </rPh>
    <rPh sb="264" eb="267">
      <t>ゼンネンド</t>
    </rPh>
    <rPh sb="267" eb="269">
      <t>ドウヨウ</t>
    </rPh>
    <rPh sb="269" eb="271">
      <t>ヘイキン</t>
    </rPh>
    <rPh sb="271" eb="272">
      <t>アタイ</t>
    </rPh>
    <rPh sb="275" eb="278">
      <t>テイスイジュン</t>
    </rPh>
    <rPh sb="279" eb="281">
      <t>スイイ</t>
    </rPh>
    <rPh sb="286" eb="288">
      <t>キョウヨウ</t>
    </rPh>
    <rPh sb="288" eb="290">
      <t>カイシ</t>
    </rPh>
    <rPh sb="290" eb="291">
      <t>ズミ</t>
    </rPh>
    <rPh sb="292" eb="295">
      <t>チクナイ</t>
    </rPh>
    <rPh sb="299" eb="301">
      <t>セツゾク</t>
    </rPh>
    <rPh sb="301" eb="303">
      <t>スイシン</t>
    </rPh>
    <rPh sb="304" eb="306">
      <t>ケイゾク</t>
    </rPh>
    <rPh sb="308" eb="310">
      <t>ジョウタイ</t>
    </rPh>
    <rPh sb="311" eb="314">
      <t>ヨウカイゼン</t>
    </rPh>
    <rPh sb="316" eb="318">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</si>
</sst>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DF58-4A79-BFBF-B69FA5AC5077}"/>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formatCode="#,##0.00;&quot;△&quot;#,##0.00;&quot;-&quot;">
                  <c:v>0</c:v>
                </c:pt>
                <c:pt idx="1">
                  <c:v>0</c:v>
                </c:pt>
                <c:pt idx="2" formatCode="#,##0.00;&quot;△&quot;#,##0.00;&quot;-&quot;">
                  <c:v>3.35</c:v>
                </c:pt>
                <c:pt idx="3" formatCode="#,##0.00;&quot;△&quot;#,##0.00;&quot;-&quot;">
                  <c:v>1.24</c:v>
                </c:pt>
                <c:pt idx="4" formatCode="#,##0.00;&quot;△&quot;#,##0.00;&quot;-&quot;">
                  <c:v>0.04</c:v>
                </c:pt>
              </c:numCache>
            </c:numRef>
          </c:val>
          <c:smooth val="0"/>
          <c:extLst>
            <c:ext xmlns:c16="http://schemas.microsoft.com/office/drawing/2014/chart" uri="{C3380CC4-5D6E-409C-BE32-E72D297353CC}">
              <c16:uniqueId val="{00000001-DF58-4A79-BFBF-B69FA5AC5077}"/>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4EA-4EBD-8354-F67C99D30F60}"/>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43.76</c:v>
                </c:pt>
                <c:pt idx="2">
                  <c:v>40.72</c:v>
                </c:pt>
                <c:pt idx="3">
                  <c:v>44.17</c:v>
                </c:pt>
                <c:pt idx="4">
                  <c:v>48.92</c:v>
                </c:pt>
              </c:numCache>
            </c:numRef>
          </c:val>
          <c:smooth val="0"/>
          <c:extLst>
            <c:ext xmlns:c16="http://schemas.microsoft.com/office/drawing/2014/chart" uri="{C3380CC4-5D6E-409C-BE32-E72D297353CC}">
              <c16:uniqueId val="{00000001-D4EA-4EBD-8354-F67C99D30F60}"/>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59.89</c:v>
                </c:pt>
                <c:pt idx="2">
                  <c:v>59.26</c:v>
                </c:pt>
                <c:pt idx="3">
                  <c:v>58.88</c:v>
                </c:pt>
                <c:pt idx="4">
                  <c:v>58.1</c:v>
                </c:pt>
              </c:numCache>
            </c:numRef>
          </c:val>
          <c:extLst>
            <c:ext xmlns:c16="http://schemas.microsoft.com/office/drawing/2014/chart" uri="{C3380CC4-5D6E-409C-BE32-E72D297353CC}">
              <c16:uniqueId val="{00000000-1544-4493-9334-A3C6729DD523}"/>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65.75</c:v>
                </c:pt>
                <c:pt idx="2">
                  <c:v>67.569999999999993</c:v>
                </c:pt>
                <c:pt idx="3">
                  <c:v>68.58</c:v>
                </c:pt>
                <c:pt idx="4">
                  <c:v>80.760000000000005</c:v>
                </c:pt>
              </c:numCache>
            </c:numRef>
          </c:val>
          <c:smooth val="0"/>
          <c:extLst>
            <c:ext xmlns:c16="http://schemas.microsoft.com/office/drawing/2014/chart" uri="{C3380CC4-5D6E-409C-BE32-E72D297353CC}">
              <c16:uniqueId val="{00000001-1544-4493-9334-A3C6729DD523}"/>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139.19999999999999</c:v>
                </c:pt>
                <c:pt idx="2">
                  <c:v>137.4</c:v>
                </c:pt>
                <c:pt idx="3">
                  <c:v>136.06</c:v>
                </c:pt>
                <c:pt idx="4">
                  <c:v>108.63</c:v>
                </c:pt>
              </c:numCache>
            </c:numRef>
          </c:val>
          <c:extLst>
            <c:ext xmlns:c16="http://schemas.microsoft.com/office/drawing/2014/chart" uri="{C3380CC4-5D6E-409C-BE32-E72D297353CC}">
              <c16:uniqueId val="{00000000-02DC-42A5-AFFA-524C2BF8C399}"/>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105.85</c:v>
                </c:pt>
                <c:pt idx="2">
                  <c:v>108.08</c:v>
                </c:pt>
                <c:pt idx="3">
                  <c:v>110.77</c:v>
                </c:pt>
                <c:pt idx="4">
                  <c:v>107.83</c:v>
                </c:pt>
              </c:numCache>
            </c:numRef>
          </c:val>
          <c:smooth val="0"/>
          <c:extLst>
            <c:ext xmlns:c16="http://schemas.microsoft.com/office/drawing/2014/chart" uri="{C3380CC4-5D6E-409C-BE32-E72D297353CC}">
              <c16:uniqueId val="{00000001-02DC-42A5-AFFA-524C2BF8C399}"/>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2.3199999999999998</c:v>
                </c:pt>
                <c:pt idx="2">
                  <c:v>4.57</c:v>
                </c:pt>
                <c:pt idx="3">
                  <c:v>6.88</c:v>
                </c:pt>
                <c:pt idx="4">
                  <c:v>8.93</c:v>
                </c:pt>
              </c:numCache>
            </c:numRef>
          </c:val>
          <c:extLst>
            <c:ext xmlns:c16="http://schemas.microsoft.com/office/drawing/2014/chart" uri="{C3380CC4-5D6E-409C-BE32-E72D297353CC}">
              <c16:uniqueId val="{00000000-62D3-42F9-BB37-39D624AEC2D1}"/>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15.36</c:v>
                </c:pt>
                <c:pt idx="2">
                  <c:v>13.17</c:v>
                </c:pt>
                <c:pt idx="3">
                  <c:v>15.94</c:v>
                </c:pt>
                <c:pt idx="4">
                  <c:v>22.1</c:v>
                </c:pt>
              </c:numCache>
            </c:numRef>
          </c:val>
          <c:smooth val="0"/>
          <c:extLst>
            <c:ext xmlns:c16="http://schemas.microsoft.com/office/drawing/2014/chart" uri="{C3380CC4-5D6E-409C-BE32-E72D297353CC}">
              <c16:uniqueId val="{00000001-62D3-42F9-BB37-39D624AEC2D1}"/>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0077-46C2-ABDB-CD7948B42849}"/>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formatCode="#,##0.00;&quot;△&quot;#,##0.00;&quot;-&quot;">
                  <c:v>0</c:v>
                </c:pt>
                <c:pt idx="1">
                  <c:v>0</c:v>
                </c:pt>
                <c:pt idx="2">
                  <c:v>0</c:v>
                </c:pt>
                <c:pt idx="3">
                  <c:v>0</c:v>
                </c:pt>
                <c:pt idx="4">
                  <c:v>0</c:v>
                </c:pt>
              </c:numCache>
            </c:numRef>
          </c:val>
          <c:smooth val="0"/>
          <c:extLst>
            <c:ext xmlns:c16="http://schemas.microsoft.com/office/drawing/2014/chart" uri="{C3380CC4-5D6E-409C-BE32-E72D297353CC}">
              <c16:uniqueId val="{00000001-0077-46C2-ABDB-CD7948B42849}"/>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A7A5-48FE-8B8A-83CA1A95B93F}"/>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106.88</c:v>
                </c:pt>
                <c:pt idx="2">
                  <c:v>15</c:v>
                </c:pt>
                <c:pt idx="3">
                  <c:v>5.61</c:v>
                </c:pt>
                <c:pt idx="4">
                  <c:v>30.17</c:v>
                </c:pt>
              </c:numCache>
            </c:numRef>
          </c:val>
          <c:smooth val="0"/>
          <c:extLst>
            <c:ext xmlns:c16="http://schemas.microsoft.com/office/drawing/2014/chart" uri="{C3380CC4-5D6E-409C-BE32-E72D297353CC}">
              <c16:uniqueId val="{00000001-A7A5-48FE-8B8A-83CA1A95B93F}"/>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127.09</c:v>
                </c:pt>
                <c:pt idx="2">
                  <c:v>199.66</c:v>
                </c:pt>
                <c:pt idx="3">
                  <c:v>236.48</c:v>
                </c:pt>
                <c:pt idx="4">
                  <c:v>233.73</c:v>
                </c:pt>
              </c:numCache>
            </c:numRef>
          </c:val>
          <c:extLst>
            <c:ext xmlns:c16="http://schemas.microsoft.com/office/drawing/2014/chart" uri="{C3380CC4-5D6E-409C-BE32-E72D297353CC}">
              <c16:uniqueId val="{00000000-88C7-4C65-8438-193B6BFAF7B7}"/>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157.30000000000001</c:v>
                </c:pt>
                <c:pt idx="2">
                  <c:v>224.97</c:v>
                </c:pt>
                <c:pt idx="3">
                  <c:v>189.51</c:v>
                </c:pt>
                <c:pt idx="4">
                  <c:v>56.13</c:v>
                </c:pt>
              </c:numCache>
            </c:numRef>
          </c:val>
          <c:smooth val="0"/>
          <c:extLst>
            <c:ext xmlns:c16="http://schemas.microsoft.com/office/drawing/2014/chart" uri="{C3380CC4-5D6E-409C-BE32-E72D297353CC}">
              <c16:uniqueId val="{00000001-88C7-4C65-8438-193B6BFAF7B7}"/>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3054.06</c:v>
                </c:pt>
                <c:pt idx="2">
                  <c:v>3122.09</c:v>
                </c:pt>
                <c:pt idx="3">
                  <c:v>3278.15</c:v>
                </c:pt>
                <c:pt idx="4">
                  <c:v>2833.5</c:v>
                </c:pt>
              </c:numCache>
            </c:numRef>
          </c:val>
          <c:extLst>
            <c:ext xmlns:c16="http://schemas.microsoft.com/office/drawing/2014/chart" uri="{C3380CC4-5D6E-409C-BE32-E72D297353CC}">
              <c16:uniqueId val="{00000000-4F03-4071-A7B5-F3AF1A814761}"/>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954.29</c:v>
                </c:pt>
                <c:pt idx="2">
                  <c:v>1332.23</c:v>
                </c:pt>
                <c:pt idx="3">
                  <c:v>1414.79</c:v>
                </c:pt>
                <c:pt idx="4">
                  <c:v>1343.89</c:v>
                </c:pt>
              </c:numCache>
            </c:numRef>
          </c:val>
          <c:smooth val="0"/>
          <c:extLst>
            <c:ext xmlns:c16="http://schemas.microsoft.com/office/drawing/2014/chart" uri="{C3380CC4-5D6E-409C-BE32-E72D297353CC}">
              <c16:uniqueId val="{00000001-4F03-4071-A7B5-F3AF1A814761}"/>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83.57</c:v>
                </c:pt>
                <c:pt idx="2">
                  <c:v>83.47</c:v>
                </c:pt>
                <c:pt idx="3">
                  <c:v>85.4</c:v>
                </c:pt>
                <c:pt idx="4">
                  <c:v>82.46</c:v>
                </c:pt>
              </c:numCache>
            </c:numRef>
          </c:val>
          <c:extLst>
            <c:ext xmlns:c16="http://schemas.microsoft.com/office/drawing/2014/chart" uri="{C3380CC4-5D6E-409C-BE32-E72D297353CC}">
              <c16:uniqueId val="{00000000-4BDA-4E02-B3A2-8BB02F888A9B}"/>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34.03</c:v>
                </c:pt>
                <c:pt idx="2">
                  <c:v>26.53</c:v>
                </c:pt>
                <c:pt idx="3">
                  <c:v>25.29</c:v>
                </c:pt>
                <c:pt idx="4">
                  <c:v>72.84</c:v>
                </c:pt>
              </c:numCache>
            </c:numRef>
          </c:val>
          <c:smooth val="0"/>
          <c:extLst>
            <c:ext xmlns:c16="http://schemas.microsoft.com/office/drawing/2014/chart" uri="{C3380CC4-5D6E-409C-BE32-E72D297353CC}">
              <c16:uniqueId val="{00000001-4BDA-4E02-B3A2-8BB02F888A9B}"/>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182.83</c:v>
                </c:pt>
                <c:pt idx="2">
                  <c:v>183.41</c:v>
                </c:pt>
                <c:pt idx="3">
                  <c:v>163.15</c:v>
                </c:pt>
                <c:pt idx="4">
                  <c:v>169.76</c:v>
                </c:pt>
              </c:numCache>
            </c:numRef>
          </c:val>
          <c:extLst>
            <c:ext xmlns:c16="http://schemas.microsoft.com/office/drawing/2014/chart" uri="{C3380CC4-5D6E-409C-BE32-E72D297353CC}">
              <c16:uniqueId val="{00000000-C7E8-4C58-AA48-46BD069E6D69}"/>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470.79</c:v>
                </c:pt>
                <c:pt idx="2">
                  <c:v>628.99</c:v>
                </c:pt>
                <c:pt idx="3">
                  <c:v>617.20000000000005</c:v>
                </c:pt>
                <c:pt idx="4">
                  <c:v>232.33</c:v>
                </c:pt>
              </c:numCache>
            </c:numRef>
          </c:val>
          <c:smooth val="0"/>
          <c:extLst>
            <c:ext xmlns:c16="http://schemas.microsoft.com/office/drawing/2014/chart" uri="{C3380CC4-5D6E-409C-BE32-E72D297353CC}">
              <c16:uniqueId val="{00000001-C7E8-4C58-AA48-46BD069E6D69}"/>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G1" zoomScaleNormal="100" workbookViewId="0">
      <selection activeCell="BN10" sqref="BN10:BY10"/>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徳島県　松茂町</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4" t="str">
        <f>データ!I6</f>
        <v>法適用</v>
      </c>
      <c r="C8" s="34"/>
      <c r="D8" s="34"/>
      <c r="E8" s="34"/>
      <c r="F8" s="34"/>
      <c r="G8" s="34"/>
      <c r="H8" s="34"/>
      <c r="I8" s="34" t="str">
        <f>データ!J6</f>
        <v>下水道事業</v>
      </c>
      <c r="J8" s="34"/>
      <c r="K8" s="34"/>
      <c r="L8" s="34"/>
      <c r="M8" s="34"/>
      <c r="N8" s="34"/>
      <c r="O8" s="34"/>
      <c r="P8" s="34" t="str">
        <f>データ!K6</f>
        <v>公共下水道</v>
      </c>
      <c r="Q8" s="34"/>
      <c r="R8" s="34"/>
      <c r="S8" s="34"/>
      <c r="T8" s="34"/>
      <c r="U8" s="34"/>
      <c r="V8" s="34"/>
      <c r="W8" s="34" t="str">
        <f>データ!L6</f>
        <v>Cd2</v>
      </c>
      <c r="X8" s="34"/>
      <c r="Y8" s="34"/>
      <c r="Z8" s="34"/>
      <c r="AA8" s="34"/>
      <c r="AB8" s="34"/>
      <c r="AC8" s="34"/>
      <c r="AD8" s="35" t="str">
        <f>データ!$M$6</f>
        <v>非設置</v>
      </c>
      <c r="AE8" s="35"/>
      <c r="AF8" s="35"/>
      <c r="AG8" s="35"/>
      <c r="AH8" s="35"/>
      <c r="AI8" s="35"/>
      <c r="AJ8" s="35"/>
      <c r="AK8" s="3"/>
      <c r="AL8" s="36">
        <f>データ!S6</f>
        <v>14356</v>
      </c>
      <c r="AM8" s="36"/>
      <c r="AN8" s="36"/>
      <c r="AO8" s="36"/>
      <c r="AP8" s="36"/>
      <c r="AQ8" s="36"/>
      <c r="AR8" s="36"/>
      <c r="AS8" s="36"/>
      <c r="AT8" s="37">
        <f>データ!T6</f>
        <v>14.34</v>
      </c>
      <c r="AU8" s="37"/>
      <c r="AV8" s="37"/>
      <c r="AW8" s="37"/>
      <c r="AX8" s="37"/>
      <c r="AY8" s="37"/>
      <c r="AZ8" s="37"/>
      <c r="BA8" s="37"/>
      <c r="BB8" s="37">
        <f>データ!U6</f>
        <v>1001.12</v>
      </c>
      <c r="BC8" s="37"/>
      <c r="BD8" s="37"/>
      <c r="BE8" s="37"/>
      <c r="BF8" s="37"/>
      <c r="BG8" s="37"/>
      <c r="BH8" s="37"/>
      <c r="BI8" s="37"/>
      <c r="BJ8" s="3"/>
      <c r="BK8" s="3"/>
      <c r="BL8" s="38" t="s">
        <v>10</v>
      </c>
      <c r="BM8" s="39"/>
      <c r="BN8" s="40" t="s">
        <v>11</v>
      </c>
      <c r="BO8" s="40"/>
      <c r="BP8" s="40"/>
      <c r="BQ8" s="40"/>
      <c r="BR8" s="40"/>
      <c r="BS8" s="40"/>
      <c r="BT8" s="40"/>
      <c r="BU8" s="40"/>
      <c r="BV8" s="40"/>
      <c r="BW8" s="40"/>
      <c r="BX8" s="40"/>
      <c r="BY8" s="41"/>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7" t="str">
        <f>データ!N6</f>
        <v>-</v>
      </c>
      <c r="C10" s="37"/>
      <c r="D10" s="37"/>
      <c r="E10" s="37"/>
      <c r="F10" s="37"/>
      <c r="G10" s="37"/>
      <c r="H10" s="37"/>
      <c r="I10" s="37">
        <f>データ!O6</f>
        <v>64.36</v>
      </c>
      <c r="J10" s="37"/>
      <c r="K10" s="37"/>
      <c r="L10" s="37"/>
      <c r="M10" s="37"/>
      <c r="N10" s="37"/>
      <c r="O10" s="37"/>
      <c r="P10" s="37">
        <f>データ!P6</f>
        <v>34.93</v>
      </c>
      <c r="Q10" s="37"/>
      <c r="R10" s="37"/>
      <c r="S10" s="37"/>
      <c r="T10" s="37"/>
      <c r="U10" s="37"/>
      <c r="V10" s="37"/>
      <c r="W10" s="37">
        <f>データ!Q6</f>
        <v>100</v>
      </c>
      <c r="X10" s="37"/>
      <c r="Y10" s="37"/>
      <c r="Z10" s="37"/>
      <c r="AA10" s="37"/>
      <c r="AB10" s="37"/>
      <c r="AC10" s="37"/>
      <c r="AD10" s="36">
        <f>データ!R6</f>
        <v>2669</v>
      </c>
      <c r="AE10" s="36"/>
      <c r="AF10" s="36"/>
      <c r="AG10" s="36"/>
      <c r="AH10" s="36"/>
      <c r="AI10" s="36"/>
      <c r="AJ10" s="36"/>
      <c r="AK10" s="2"/>
      <c r="AL10" s="36">
        <f>データ!V6</f>
        <v>4990</v>
      </c>
      <c r="AM10" s="36"/>
      <c r="AN10" s="36"/>
      <c r="AO10" s="36"/>
      <c r="AP10" s="36"/>
      <c r="AQ10" s="36"/>
      <c r="AR10" s="36"/>
      <c r="AS10" s="36"/>
      <c r="AT10" s="37">
        <f>データ!W6</f>
        <v>2.23</v>
      </c>
      <c r="AU10" s="37"/>
      <c r="AV10" s="37"/>
      <c r="AW10" s="37"/>
      <c r="AX10" s="37"/>
      <c r="AY10" s="37"/>
      <c r="AZ10" s="37"/>
      <c r="BA10" s="37"/>
      <c r="BB10" s="37">
        <f>データ!X6</f>
        <v>2237.67</v>
      </c>
      <c r="BC10" s="37"/>
      <c r="BD10" s="37"/>
      <c r="BE10" s="37"/>
      <c r="BF10" s="37"/>
      <c r="BG10" s="37"/>
      <c r="BH10" s="37"/>
      <c r="BI10" s="37"/>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114</v>
      </c>
      <c r="BM16" s="65"/>
      <c r="BN16" s="65"/>
      <c r="BO16" s="65"/>
      <c r="BP16" s="65"/>
      <c r="BQ16" s="65"/>
      <c r="BR16" s="65"/>
      <c r="BS16" s="65"/>
      <c r="BT16" s="65"/>
      <c r="BU16" s="65"/>
      <c r="BV16" s="65"/>
      <c r="BW16" s="65"/>
      <c r="BX16" s="65"/>
      <c r="BY16" s="65"/>
      <c r="BZ16" s="6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112</v>
      </c>
      <c r="BM47" s="65"/>
      <c r="BN47" s="65"/>
      <c r="BO47" s="65"/>
      <c r="BP47" s="65"/>
      <c r="BQ47" s="65"/>
      <c r="BR47" s="65"/>
      <c r="BS47" s="65"/>
      <c r="BT47" s="65"/>
      <c r="BU47" s="65"/>
      <c r="BV47" s="65"/>
      <c r="BW47" s="65"/>
      <c r="BX47" s="65"/>
      <c r="BY47" s="65"/>
      <c r="BZ47" s="66"/>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1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113</v>
      </c>
      <c r="BM66" s="65"/>
      <c r="BN66" s="65"/>
      <c r="BO66" s="65"/>
      <c r="BP66" s="65"/>
      <c r="BQ66" s="65"/>
      <c r="BR66" s="65"/>
      <c r="BS66" s="65"/>
      <c r="BT66" s="65"/>
      <c r="BU66" s="65"/>
      <c r="BV66" s="65"/>
      <c r="BW66" s="65"/>
      <c r="BX66" s="65"/>
      <c r="BY66" s="65"/>
      <c r="BZ66" s="66"/>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ucIejoUChRNrlFgeG4zhMRsR9a0PAvWfSOZuQYj0a9vPPVpHgyaAjqJIdXegD6gH/6n6S1DWn56R1TlM4xiHZw==" saltValue="GLXGI9BJu++vnelQ4MYL+A=="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364011</v>
      </c>
      <c r="D6" s="19">
        <f t="shared" si="3"/>
        <v>46</v>
      </c>
      <c r="E6" s="19">
        <f t="shared" si="3"/>
        <v>17</v>
      </c>
      <c r="F6" s="19">
        <f t="shared" si="3"/>
        <v>1</v>
      </c>
      <c r="G6" s="19">
        <f t="shared" si="3"/>
        <v>0</v>
      </c>
      <c r="H6" s="19" t="str">
        <f t="shared" si="3"/>
        <v>徳島県　松茂町</v>
      </c>
      <c r="I6" s="19" t="str">
        <f t="shared" si="3"/>
        <v>法適用</v>
      </c>
      <c r="J6" s="19" t="str">
        <f t="shared" si="3"/>
        <v>下水道事業</v>
      </c>
      <c r="K6" s="19" t="str">
        <f t="shared" si="3"/>
        <v>公共下水道</v>
      </c>
      <c r="L6" s="19" t="str">
        <f t="shared" si="3"/>
        <v>Cd2</v>
      </c>
      <c r="M6" s="19" t="str">
        <f t="shared" si="3"/>
        <v>非設置</v>
      </c>
      <c r="N6" s="20" t="str">
        <f t="shared" si="3"/>
        <v>-</v>
      </c>
      <c r="O6" s="20">
        <f t="shared" si="3"/>
        <v>64.36</v>
      </c>
      <c r="P6" s="20">
        <f t="shared" si="3"/>
        <v>34.93</v>
      </c>
      <c r="Q6" s="20">
        <f t="shared" si="3"/>
        <v>100</v>
      </c>
      <c r="R6" s="20">
        <f t="shared" si="3"/>
        <v>2669</v>
      </c>
      <c r="S6" s="20">
        <f t="shared" si="3"/>
        <v>14356</v>
      </c>
      <c r="T6" s="20">
        <f t="shared" si="3"/>
        <v>14.34</v>
      </c>
      <c r="U6" s="20">
        <f t="shared" si="3"/>
        <v>1001.12</v>
      </c>
      <c r="V6" s="20">
        <f t="shared" si="3"/>
        <v>4990</v>
      </c>
      <c r="W6" s="20">
        <f t="shared" si="3"/>
        <v>2.23</v>
      </c>
      <c r="X6" s="20">
        <f t="shared" si="3"/>
        <v>2237.67</v>
      </c>
      <c r="Y6" s="21" t="str">
        <f>IF(Y7="",NA(),Y7)</f>
        <v>-</v>
      </c>
      <c r="Z6" s="21">
        <f t="shared" ref="Z6:AH6" si="4">IF(Z7="",NA(),Z7)</f>
        <v>139.19999999999999</v>
      </c>
      <c r="AA6" s="21">
        <f t="shared" si="4"/>
        <v>137.4</v>
      </c>
      <c r="AB6" s="21">
        <f t="shared" si="4"/>
        <v>136.06</v>
      </c>
      <c r="AC6" s="21">
        <f t="shared" si="4"/>
        <v>108.63</v>
      </c>
      <c r="AD6" s="21" t="str">
        <f t="shared" si="4"/>
        <v>-</v>
      </c>
      <c r="AE6" s="21">
        <f t="shared" si="4"/>
        <v>105.85</v>
      </c>
      <c r="AF6" s="21">
        <f t="shared" si="4"/>
        <v>108.08</v>
      </c>
      <c r="AG6" s="21">
        <f t="shared" si="4"/>
        <v>110.77</v>
      </c>
      <c r="AH6" s="21">
        <f t="shared" si="4"/>
        <v>107.83</v>
      </c>
      <c r="AI6" s="20" t="str">
        <f>IF(AI7="","",IF(AI7="-","【-】","【"&amp;SUBSTITUTE(TEXT(AI7,"#,##0.00"),"-","△")&amp;"】"))</f>
        <v>【105.36】</v>
      </c>
      <c r="AJ6" s="21" t="str">
        <f>IF(AJ7="",NA(),AJ7)</f>
        <v>-</v>
      </c>
      <c r="AK6" s="20">
        <f t="shared" ref="AK6:AS6" si="5">IF(AK7="",NA(),AK7)</f>
        <v>0</v>
      </c>
      <c r="AL6" s="20">
        <f t="shared" si="5"/>
        <v>0</v>
      </c>
      <c r="AM6" s="20">
        <f t="shared" si="5"/>
        <v>0</v>
      </c>
      <c r="AN6" s="20">
        <f t="shared" si="5"/>
        <v>0</v>
      </c>
      <c r="AO6" s="21" t="str">
        <f t="shared" si="5"/>
        <v>-</v>
      </c>
      <c r="AP6" s="21">
        <f t="shared" si="5"/>
        <v>106.88</v>
      </c>
      <c r="AQ6" s="21">
        <f t="shared" si="5"/>
        <v>15</v>
      </c>
      <c r="AR6" s="21">
        <f t="shared" si="5"/>
        <v>5.61</v>
      </c>
      <c r="AS6" s="21">
        <f t="shared" si="5"/>
        <v>30.17</v>
      </c>
      <c r="AT6" s="20" t="str">
        <f>IF(AT7="","",IF(AT7="-","【-】","【"&amp;SUBSTITUTE(TEXT(AT7,"#,##0.00"),"-","△")&amp;"】"))</f>
        <v>【3.12】</v>
      </c>
      <c r="AU6" s="21" t="str">
        <f>IF(AU7="",NA(),AU7)</f>
        <v>-</v>
      </c>
      <c r="AV6" s="21">
        <f t="shared" ref="AV6:BD6" si="6">IF(AV7="",NA(),AV7)</f>
        <v>127.09</v>
      </c>
      <c r="AW6" s="21">
        <f t="shared" si="6"/>
        <v>199.66</v>
      </c>
      <c r="AX6" s="21">
        <f t="shared" si="6"/>
        <v>236.48</v>
      </c>
      <c r="AY6" s="21">
        <f t="shared" si="6"/>
        <v>233.73</v>
      </c>
      <c r="AZ6" s="21" t="str">
        <f t="shared" si="6"/>
        <v>-</v>
      </c>
      <c r="BA6" s="21">
        <f t="shared" si="6"/>
        <v>157.30000000000001</v>
      </c>
      <c r="BB6" s="21">
        <f t="shared" si="6"/>
        <v>224.97</v>
      </c>
      <c r="BC6" s="21">
        <f t="shared" si="6"/>
        <v>189.51</v>
      </c>
      <c r="BD6" s="21">
        <f t="shared" si="6"/>
        <v>56.13</v>
      </c>
      <c r="BE6" s="20" t="str">
        <f>IF(BE7="","",IF(BE7="-","【-】","【"&amp;SUBSTITUTE(TEXT(BE7,"#,##0.00"),"-","△")&amp;"】"))</f>
        <v>【82.75】</v>
      </c>
      <c r="BF6" s="21" t="str">
        <f>IF(BF7="",NA(),BF7)</f>
        <v>-</v>
      </c>
      <c r="BG6" s="21">
        <f t="shared" ref="BG6:BO6" si="7">IF(BG7="",NA(),BG7)</f>
        <v>3054.06</v>
      </c>
      <c r="BH6" s="21">
        <f t="shared" si="7"/>
        <v>3122.09</v>
      </c>
      <c r="BI6" s="21">
        <f t="shared" si="7"/>
        <v>3278.15</v>
      </c>
      <c r="BJ6" s="21">
        <f t="shared" si="7"/>
        <v>2833.5</v>
      </c>
      <c r="BK6" s="21" t="str">
        <f t="shared" si="7"/>
        <v>-</v>
      </c>
      <c r="BL6" s="21">
        <f t="shared" si="7"/>
        <v>954.29</v>
      </c>
      <c r="BM6" s="21">
        <f t="shared" si="7"/>
        <v>1332.23</v>
      </c>
      <c r="BN6" s="21">
        <f t="shared" si="7"/>
        <v>1414.79</v>
      </c>
      <c r="BO6" s="21">
        <f t="shared" si="7"/>
        <v>1343.89</v>
      </c>
      <c r="BP6" s="20" t="str">
        <f>IF(BP7="","",IF(BP7="-","【-】","【"&amp;SUBSTITUTE(TEXT(BP7,"#,##0.00"),"-","△")&amp;"】"))</f>
        <v>【602.56】</v>
      </c>
      <c r="BQ6" s="21" t="str">
        <f>IF(BQ7="",NA(),BQ7)</f>
        <v>-</v>
      </c>
      <c r="BR6" s="21">
        <f t="shared" ref="BR6:BZ6" si="8">IF(BR7="",NA(),BR7)</f>
        <v>83.57</v>
      </c>
      <c r="BS6" s="21">
        <f t="shared" si="8"/>
        <v>83.47</v>
      </c>
      <c r="BT6" s="21">
        <f t="shared" si="8"/>
        <v>85.4</v>
      </c>
      <c r="BU6" s="21">
        <f t="shared" si="8"/>
        <v>82.46</v>
      </c>
      <c r="BV6" s="21" t="str">
        <f t="shared" si="8"/>
        <v>-</v>
      </c>
      <c r="BW6" s="21">
        <f t="shared" si="8"/>
        <v>34.03</v>
      </c>
      <c r="BX6" s="21">
        <f t="shared" si="8"/>
        <v>26.53</v>
      </c>
      <c r="BY6" s="21">
        <f t="shared" si="8"/>
        <v>25.29</v>
      </c>
      <c r="BZ6" s="21">
        <f t="shared" si="8"/>
        <v>72.84</v>
      </c>
      <c r="CA6" s="20" t="str">
        <f>IF(CA7="","",IF(CA7="-","【-】","【"&amp;SUBSTITUTE(TEXT(CA7,"#,##0.00"),"-","△")&amp;"】"))</f>
        <v>【97.94】</v>
      </c>
      <c r="CB6" s="21" t="str">
        <f>IF(CB7="",NA(),CB7)</f>
        <v>-</v>
      </c>
      <c r="CC6" s="21">
        <f t="shared" ref="CC6:CK6" si="9">IF(CC7="",NA(),CC7)</f>
        <v>182.83</v>
      </c>
      <c r="CD6" s="21">
        <f t="shared" si="9"/>
        <v>183.41</v>
      </c>
      <c r="CE6" s="21">
        <f t="shared" si="9"/>
        <v>163.15</v>
      </c>
      <c r="CF6" s="21">
        <f t="shared" si="9"/>
        <v>169.76</v>
      </c>
      <c r="CG6" s="21" t="str">
        <f t="shared" si="9"/>
        <v>-</v>
      </c>
      <c r="CH6" s="21">
        <f t="shared" si="9"/>
        <v>470.79</v>
      </c>
      <c r="CI6" s="21">
        <f t="shared" si="9"/>
        <v>628.99</v>
      </c>
      <c r="CJ6" s="21">
        <f t="shared" si="9"/>
        <v>617.20000000000005</v>
      </c>
      <c r="CK6" s="21">
        <f t="shared" si="9"/>
        <v>232.33</v>
      </c>
      <c r="CL6" s="20" t="str">
        <f>IF(CL7="","",IF(CL7="-","【-】","【"&amp;SUBSTITUTE(TEXT(CL7,"#,##0.00"),"-","△")&amp;"】"))</f>
        <v>【140.98】</v>
      </c>
      <c r="CM6" s="21" t="str">
        <f>IF(CM7="",NA(),CM7)</f>
        <v>-</v>
      </c>
      <c r="CN6" s="21" t="str">
        <f t="shared" ref="CN6:CV6" si="10">IF(CN7="",NA(),CN7)</f>
        <v>-</v>
      </c>
      <c r="CO6" s="21" t="str">
        <f t="shared" si="10"/>
        <v>-</v>
      </c>
      <c r="CP6" s="21" t="str">
        <f t="shared" si="10"/>
        <v>-</v>
      </c>
      <c r="CQ6" s="21" t="str">
        <f t="shared" si="10"/>
        <v>-</v>
      </c>
      <c r="CR6" s="21" t="str">
        <f t="shared" si="10"/>
        <v>-</v>
      </c>
      <c r="CS6" s="21">
        <f t="shared" si="10"/>
        <v>43.76</v>
      </c>
      <c r="CT6" s="21">
        <f t="shared" si="10"/>
        <v>40.72</v>
      </c>
      <c r="CU6" s="21">
        <f t="shared" si="10"/>
        <v>44.17</v>
      </c>
      <c r="CV6" s="21">
        <f t="shared" si="10"/>
        <v>48.92</v>
      </c>
      <c r="CW6" s="20" t="str">
        <f>IF(CW7="","",IF(CW7="-","【-】","【"&amp;SUBSTITUTE(TEXT(CW7,"#,##0.00"),"-","△")&amp;"】"))</f>
        <v>【60.13】</v>
      </c>
      <c r="CX6" s="21" t="str">
        <f>IF(CX7="",NA(),CX7)</f>
        <v>-</v>
      </c>
      <c r="CY6" s="21">
        <f t="shared" ref="CY6:DG6" si="11">IF(CY7="",NA(),CY7)</f>
        <v>59.89</v>
      </c>
      <c r="CZ6" s="21">
        <f t="shared" si="11"/>
        <v>59.26</v>
      </c>
      <c r="DA6" s="21">
        <f t="shared" si="11"/>
        <v>58.88</v>
      </c>
      <c r="DB6" s="21">
        <f t="shared" si="11"/>
        <v>58.1</v>
      </c>
      <c r="DC6" s="21" t="str">
        <f t="shared" si="11"/>
        <v>-</v>
      </c>
      <c r="DD6" s="21">
        <f t="shared" si="11"/>
        <v>65.75</v>
      </c>
      <c r="DE6" s="21">
        <f t="shared" si="11"/>
        <v>67.569999999999993</v>
      </c>
      <c r="DF6" s="21">
        <f t="shared" si="11"/>
        <v>68.58</v>
      </c>
      <c r="DG6" s="21">
        <f t="shared" si="11"/>
        <v>80.760000000000005</v>
      </c>
      <c r="DH6" s="20" t="str">
        <f>IF(DH7="","",IF(DH7="-","【-】","【"&amp;SUBSTITUTE(TEXT(DH7,"#,##0.00"),"-","△")&amp;"】"))</f>
        <v>【96.00】</v>
      </c>
      <c r="DI6" s="21" t="str">
        <f>IF(DI7="",NA(),DI7)</f>
        <v>-</v>
      </c>
      <c r="DJ6" s="21">
        <f t="shared" ref="DJ6:DR6" si="12">IF(DJ7="",NA(),DJ7)</f>
        <v>2.3199999999999998</v>
      </c>
      <c r="DK6" s="21">
        <f t="shared" si="12"/>
        <v>4.57</v>
      </c>
      <c r="DL6" s="21">
        <f t="shared" si="12"/>
        <v>6.88</v>
      </c>
      <c r="DM6" s="21">
        <f t="shared" si="12"/>
        <v>8.93</v>
      </c>
      <c r="DN6" s="21" t="str">
        <f t="shared" si="12"/>
        <v>-</v>
      </c>
      <c r="DO6" s="21">
        <f t="shared" si="12"/>
        <v>15.36</v>
      </c>
      <c r="DP6" s="21">
        <f t="shared" si="12"/>
        <v>13.17</v>
      </c>
      <c r="DQ6" s="21">
        <f t="shared" si="12"/>
        <v>15.94</v>
      </c>
      <c r="DR6" s="21">
        <f t="shared" si="12"/>
        <v>22.1</v>
      </c>
      <c r="DS6" s="20" t="str">
        <f>IF(DS7="","",IF(DS7="-","【-】","【"&amp;SUBSTITUTE(TEXT(DS7,"#,##0.00"),"-","△")&amp;"】"))</f>
        <v>【42.20】</v>
      </c>
      <c r="DT6" s="21" t="str">
        <f>IF(DT7="",NA(),DT7)</f>
        <v>-</v>
      </c>
      <c r="DU6" s="20">
        <f t="shared" ref="DU6:EC6" si="13">IF(DU7="",NA(),DU7)</f>
        <v>0</v>
      </c>
      <c r="DV6" s="20">
        <f t="shared" si="13"/>
        <v>0</v>
      </c>
      <c r="DW6" s="20">
        <f t="shared" si="13"/>
        <v>0</v>
      </c>
      <c r="DX6" s="20">
        <f t="shared" si="13"/>
        <v>0</v>
      </c>
      <c r="DY6" s="21" t="str">
        <f t="shared" si="13"/>
        <v>-</v>
      </c>
      <c r="DZ6" s="20">
        <f t="shared" si="13"/>
        <v>0</v>
      </c>
      <c r="EA6" s="20">
        <f t="shared" si="13"/>
        <v>0</v>
      </c>
      <c r="EB6" s="20">
        <f t="shared" si="13"/>
        <v>0</v>
      </c>
      <c r="EC6" s="20">
        <f t="shared" si="13"/>
        <v>0</v>
      </c>
      <c r="ED6" s="20" t="str">
        <f>IF(ED7="","",IF(ED7="-","【-】","【"&amp;SUBSTITUTE(TEXT(ED7,"#,##0.00"),"-","△")&amp;"】"))</f>
        <v>【9.46】</v>
      </c>
      <c r="EE6" s="21" t="str">
        <f>IF(EE7="",NA(),EE7)</f>
        <v>-</v>
      </c>
      <c r="EF6" s="20">
        <f t="shared" ref="EF6:EN6" si="14">IF(EF7="",NA(),EF7)</f>
        <v>0</v>
      </c>
      <c r="EG6" s="20">
        <f t="shared" si="14"/>
        <v>0</v>
      </c>
      <c r="EH6" s="20">
        <f t="shared" si="14"/>
        <v>0</v>
      </c>
      <c r="EI6" s="20">
        <f t="shared" si="14"/>
        <v>0</v>
      </c>
      <c r="EJ6" s="21" t="str">
        <f t="shared" si="14"/>
        <v>-</v>
      </c>
      <c r="EK6" s="20">
        <f t="shared" si="14"/>
        <v>0</v>
      </c>
      <c r="EL6" s="21">
        <f t="shared" si="14"/>
        <v>3.35</v>
      </c>
      <c r="EM6" s="21">
        <f t="shared" si="14"/>
        <v>1.24</v>
      </c>
      <c r="EN6" s="21">
        <f t="shared" si="14"/>
        <v>0.04</v>
      </c>
      <c r="EO6" s="20" t="str">
        <f>IF(EO7="","",IF(EO7="-","【-】","【"&amp;SUBSTITUTE(TEXT(EO7,"#,##0.00"),"-","△")&amp;"】"))</f>
        <v>【0.19】</v>
      </c>
    </row>
    <row r="7" spans="1:148" s="22" customFormat="1" x14ac:dyDescent="0.15">
      <c r="A7" s="14"/>
      <c r="B7" s="23">
        <v>2024</v>
      </c>
      <c r="C7" s="23">
        <v>364011</v>
      </c>
      <c r="D7" s="23">
        <v>46</v>
      </c>
      <c r="E7" s="23">
        <v>17</v>
      </c>
      <c r="F7" s="23">
        <v>1</v>
      </c>
      <c r="G7" s="23">
        <v>0</v>
      </c>
      <c r="H7" s="23" t="s">
        <v>96</v>
      </c>
      <c r="I7" s="23" t="s">
        <v>97</v>
      </c>
      <c r="J7" s="23" t="s">
        <v>98</v>
      </c>
      <c r="K7" s="23" t="s">
        <v>99</v>
      </c>
      <c r="L7" s="23" t="s">
        <v>100</v>
      </c>
      <c r="M7" s="23" t="s">
        <v>101</v>
      </c>
      <c r="N7" s="24" t="s">
        <v>102</v>
      </c>
      <c r="O7" s="24">
        <v>64.36</v>
      </c>
      <c r="P7" s="24">
        <v>34.93</v>
      </c>
      <c r="Q7" s="24">
        <v>100</v>
      </c>
      <c r="R7" s="24">
        <v>2669</v>
      </c>
      <c r="S7" s="24">
        <v>14356</v>
      </c>
      <c r="T7" s="24">
        <v>14.34</v>
      </c>
      <c r="U7" s="24">
        <v>1001.12</v>
      </c>
      <c r="V7" s="24">
        <v>4990</v>
      </c>
      <c r="W7" s="24">
        <v>2.23</v>
      </c>
      <c r="X7" s="24">
        <v>2237.67</v>
      </c>
      <c r="Y7" s="24" t="s">
        <v>102</v>
      </c>
      <c r="Z7" s="24">
        <v>139.19999999999999</v>
      </c>
      <c r="AA7" s="24">
        <v>137.4</v>
      </c>
      <c r="AB7" s="24">
        <v>136.06</v>
      </c>
      <c r="AC7" s="24">
        <v>108.63</v>
      </c>
      <c r="AD7" s="24" t="s">
        <v>102</v>
      </c>
      <c r="AE7" s="24">
        <v>105.85</v>
      </c>
      <c r="AF7" s="24">
        <v>108.08</v>
      </c>
      <c r="AG7" s="24">
        <v>110.77</v>
      </c>
      <c r="AH7" s="24">
        <v>107.83</v>
      </c>
      <c r="AI7" s="24">
        <v>105.36</v>
      </c>
      <c r="AJ7" s="24" t="s">
        <v>102</v>
      </c>
      <c r="AK7" s="24">
        <v>0</v>
      </c>
      <c r="AL7" s="24">
        <v>0</v>
      </c>
      <c r="AM7" s="24">
        <v>0</v>
      </c>
      <c r="AN7" s="24">
        <v>0</v>
      </c>
      <c r="AO7" s="24" t="s">
        <v>102</v>
      </c>
      <c r="AP7" s="24">
        <v>106.88</v>
      </c>
      <c r="AQ7" s="24">
        <v>15</v>
      </c>
      <c r="AR7" s="24">
        <v>5.61</v>
      </c>
      <c r="AS7" s="24">
        <v>30.17</v>
      </c>
      <c r="AT7" s="24">
        <v>3.12</v>
      </c>
      <c r="AU7" s="24" t="s">
        <v>102</v>
      </c>
      <c r="AV7" s="24">
        <v>127.09</v>
      </c>
      <c r="AW7" s="24">
        <v>199.66</v>
      </c>
      <c r="AX7" s="24">
        <v>236.48</v>
      </c>
      <c r="AY7" s="24">
        <v>233.73</v>
      </c>
      <c r="AZ7" s="24" t="s">
        <v>102</v>
      </c>
      <c r="BA7" s="24">
        <v>157.30000000000001</v>
      </c>
      <c r="BB7" s="24">
        <v>224.97</v>
      </c>
      <c r="BC7" s="24">
        <v>189.51</v>
      </c>
      <c r="BD7" s="24">
        <v>56.13</v>
      </c>
      <c r="BE7" s="24">
        <v>82.75</v>
      </c>
      <c r="BF7" s="24" t="s">
        <v>102</v>
      </c>
      <c r="BG7" s="24">
        <v>3054.06</v>
      </c>
      <c r="BH7" s="24">
        <v>3122.09</v>
      </c>
      <c r="BI7" s="24">
        <v>3278.15</v>
      </c>
      <c r="BJ7" s="24">
        <v>2833.5</v>
      </c>
      <c r="BK7" s="24" t="s">
        <v>102</v>
      </c>
      <c r="BL7" s="24">
        <v>954.29</v>
      </c>
      <c r="BM7" s="24">
        <v>1332.23</v>
      </c>
      <c r="BN7" s="24">
        <v>1414.79</v>
      </c>
      <c r="BO7" s="24">
        <v>1343.89</v>
      </c>
      <c r="BP7" s="24">
        <v>602.55999999999995</v>
      </c>
      <c r="BQ7" s="24" t="s">
        <v>102</v>
      </c>
      <c r="BR7" s="24">
        <v>83.57</v>
      </c>
      <c r="BS7" s="24">
        <v>83.47</v>
      </c>
      <c r="BT7" s="24">
        <v>85.4</v>
      </c>
      <c r="BU7" s="24">
        <v>82.46</v>
      </c>
      <c r="BV7" s="24" t="s">
        <v>102</v>
      </c>
      <c r="BW7" s="24">
        <v>34.03</v>
      </c>
      <c r="BX7" s="24">
        <v>26.53</v>
      </c>
      <c r="BY7" s="24">
        <v>25.29</v>
      </c>
      <c r="BZ7" s="24">
        <v>72.84</v>
      </c>
      <c r="CA7" s="24">
        <v>97.94</v>
      </c>
      <c r="CB7" s="24" t="s">
        <v>102</v>
      </c>
      <c r="CC7" s="24">
        <v>182.83</v>
      </c>
      <c r="CD7" s="24">
        <v>183.41</v>
      </c>
      <c r="CE7" s="24">
        <v>163.15</v>
      </c>
      <c r="CF7" s="24">
        <v>169.76</v>
      </c>
      <c r="CG7" s="24" t="s">
        <v>102</v>
      </c>
      <c r="CH7" s="24">
        <v>470.79</v>
      </c>
      <c r="CI7" s="24">
        <v>628.99</v>
      </c>
      <c r="CJ7" s="24">
        <v>617.20000000000005</v>
      </c>
      <c r="CK7" s="24">
        <v>232.33</v>
      </c>
      <c r="CL7" s="24">
        <v>140.97999999999999</v>
      </c>
      <c r="CM7" s="24" t="s">
        <v>102</v>
      </c>
      <c r="CN7" s="24" t="s">
        <v>102</v>
      </c>
      <c r="CO7" s="24" t="s">
        <v>102</v>
      </c>
      <c r="CP7" s="24" t="s">
        <v>102</v>
      </c>
      <c r="CQ7" s="24" t="s">
        <v>102</v>
      </c>
      <c r="CR7" s="24" t="s">
        <v>102</v>
      </c>
      <c r="CS7" s="24">
        <v>43.76</v>
      </c>
      <c r="CT7" s="24">
        <v>40.72</v>
      </c>
      <c r="CU7" s="24">
        <v>44.17</v>
      </c>
      <c r="CV7" s="24">
        <v>48.92</v>
      </c>
      <c r="CW7" s="24">
        <v>60.13</v>
      </c>
      <c r="CX7" s="24" t="s">
        <v>102</v>
      </c>
      <c r="CY7" s="24">
        <v>59.89</v>
      </c>
      <c r="CZ7" s="24">
        <v>59.26</v>
      </c>
      <c r="DA7" s="24">
        <v>58.88</v>
      </c>
      <c r="DB7" s="24">
        <v>58.1</v>
      </c>
      <c r="DC7" s="24" t="s">
        <v>102</v>
      </c>
      <c r="DD7" s="24">
        <v>65.75</v>
      </c>
      <c r="DE7" s="24">
        <v>67.569999999999993</v>
      </c>
      <c r="DF7" s="24">
        <v>68.58</v>
      </c>
      <c r="DG7" s="24">
        <v>80.760000000000005</v>
      </c>
      <c r="DH7" s="24">
        <v>96</v>
      </c>
      <c r="DI7" s="24" t="s">
        <v>102</v>
      </c>
      <c r="DJ7" s="24">
        <v>2.3199999999999998</v>
      </c>
      <c r="DK7" s="24">
        <v>4.57</v>
      </c>
      <c r="DL7" s="24">
        <v>6.88</v>
      </c>
      <c r="DM7" s="24">
        <v>8.93</v>
      </c>
      <c r="DN7" s="24" t="s">
        <v>102</v>
      </c>
      <c r="DO7" s="24">
        <v>15.36</v>
      </c>
      <c r="DP7" s="24">
        <v>13.17</v>
      </c>
      <c r="DQ7" s="24">
        <v>15.94</v>
      </c>
      <c r="DR7" s="24">
        <v>22.1</v>
      </c>
      <c r="DS7" s="24">
        <v>42.2</v>
      </c>
      <c r="DT7" s="24" t="s">
        <v>102</v>
      </c>
      <c r="DU7" s="24">
        <v>0</v>
      </c>
      <c r="DV7" s="24">
        <v>0</v>
      </c>
      <c r="DW7" s="24">
        <v>0</v>
      </c>
      <c r="DX7" s="24">
        <v>0</v>
      </c>
      <c r="DY7" s="24" t="s">
        <v>102</v>
      </c>
      <c r="DZ7" s="24">
        <v>0</v>
      </c>
      <c r="EA7" s="24">
        <v>0</v>
      </c>
      <c r="EB7" s="24">
        <v>0</v>
      </c>
      <c r="EC7" s="24">
        <v>0</v>
      </c>
      <c r="ED7" s="24">
        <v>9.4600000000000009</v>
      </c>
      <c r="EE7" s="24" t="s">
        <v>102</v>
      </c>
      <c r="EF7" s="24">
        <v>0</v>
      </c>
      <c r="EG7" s="24">
        <v>0</v>
      </c>
      <c r="EH7" s="24">
        <v>0</v>
      </c>
      <c r="EI7" s="24">
        <v>0</v>
      </c>
      <c r="EJ7" s="24" t="s">
        <v>102</v>
      </c>
      <c r="EK7" s="24">
        <v>0</v>
      </c>
      <c r="EL7" s="24">
        <v>3.35</v>
      </c>
      <c r="EM7" s="24">
        <v>1.24</v>
      </c>
      <c r="EN7" s="24">
        <v>0.04</v>
      </c>
      <c r="EO7" s="24">
        <v>0.19</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畠山 拓海</cp:lastModifiedBy>
  <cp:lastPrinted>2026-02-02T08:59:44Z</cp:lastPrinted>
  <dcterms:created xsi:type="dcterms:W3CDTF">2025-12-23T06:04:56Z</dcterms:created>
  <dcterms:modified xsi:type="dcterms:W3CDTF">2026-02-02T09:08:07Z</dcterms:modified>
  <cp:category/>
</cp:coreProperties>
</file>