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harima.teruya\Desktop\X\引継ぎデータ\8_各種調査\R7各種調査\R8_2_3〆 公営企業に係る経営比較分析表（令和６年度決算）の分析等について\提出_財政にて入力→各課確認してもらい提出\"/>
    </mc:Choice>
  </mc:AlternateContent>
  <xr:revisionPtr revIDLastSave="0" documentId="13_ncr:1_{2804B5E4-64B7-456F-8CC7-555F738E261A}" xr6:coauthVersionLast="47" xr6:coauthVersionMax="47" xr10:uidLastSave="{00000000-0000-0000-0000-000000000000}"/>
  <workbookProtection workbookAlgorithmName="SHA-512" workbookHashValue="MaL02VzR5IVjJ8uZpLEBXY7Rr1GNgMmzQOwlK7gWJn+qBO9+QeGxlS16CMo7oMjzT03HpLEocdWDWYHnSujfiA==" workbookSaltValue="Q+1sYLvG6axXqm7qjqgysw==" workbookSpinCount="100000" lockStructure="1"/>
  <bookViews>
    <workbookView xWindow="-14415"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P10" i="4"/>
  <c r="AT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<sst xmlns="http://schemas.openxmlformats.org/spreadsheetml/2006/main" count="319" uniqueCount="116">
  <si>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</si>
  <si>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</si>
  <si>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</si>
  <si>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</si>
  <si>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</si>
  <si>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</si>
  <si>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</si>
  <si>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</si>
  <si>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</si>
  <si>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</si>
  <si>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</si>
  <si>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</si>
  <si>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</si>
  <si>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</si>
  <si>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</si>
  <si>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</si>
  <si>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</si>
  <si>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</si>
  <si>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</si>
  <si>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</si>
  <si>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</si>
  <si>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</si>
  <si>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</si>
  <si>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</si>
  <si>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</si>
  <si>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</si>
  <si>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</si>
  <si>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</si>
  <si>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</si>
  <si>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</si>
  <si>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</si>
  <si>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</si>
  <si>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</si>
  <si>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</si>
  <si>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</si>
  <si>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</si>
  <si>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</si>
  <si>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</si>
  <si>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</si>
  <si>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</si>
  <si>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</si>
  <si>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</si>
  <si>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</si>
  <si>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</si>
  <si>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</si>
  <si>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</si>
  <si>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</si>
  <si>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</si>
  <si>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</si>
  <si>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</si>
  <si>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</si>
  <si>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</si>
  <si>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</si>
  <si>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</si>
  <si>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</si>
  <si>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</si>
  <si>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</si>
  <si>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</si>
  <si>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</si>
  <si>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</si>
  <si>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</si>
  <si>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</si>
  <si>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</si>
  <si>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</si>
  <si>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</si>
  <si>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</si>
  <si>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</si>
  <si>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</si>
  <si>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</si>
  <si>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</si>
  <si>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</si>
  <si>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</si>
  <si>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</si>
  <si>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</si>
  <si>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</si>
  <si>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</si>
  <si>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</si>
  <si>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</si>
  <si>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</si>
  <si>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</si>
  <si>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</si>
  <si>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</si>
  <si>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</si>
  <si>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</si>
  <si>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</si>
  <si>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</si>
  <si>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</si>
  <si>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</si>
  <si>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</si>
  <si>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</si>
  <si>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</si>
  <si>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</si>
  <si>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</si>
  <si>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</si>
  <si>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</si>
  <si>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</si>
  <si>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美波町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</si>
  <si>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</si>
  <si>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</si>
  <si>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</si>
  <si>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</si>
  <si>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</si>
  <si>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</si>
  <si>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</si>
  <si>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</si>
  <si>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</si>
  <si>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</si>
  <si>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</si>
  <si>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</si>
  <si>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</si>
  <si>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</si>
  <si>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</si>
  <si>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</si>
  <si>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収益的収支比率が100％を割り、年々悪化傾向である。更には使用料以外の収入である一般会計からの繰入金に依存していることから、厳しい運営状況が続いている。
　経費回収率は10％であり、類似団体平均値を大きく下回っている。汚水処理原価は類似団体平均値より大幅に大きく、施設利用率は類似団体平均値を大きく下回る。
　大変厳しい経営状況であり、累積欠損金比率も増加することが見込まれていることから、抜本的な経営改善が必要である。</t>
    <rPh sb="100" eb="101">
      <t>オオ</t>
    </rPh>
    <rPh sb="103" eb="105">
      <t>シタマワ</t>
    </rPh>
    <rPh sb="110" eb="116">
      <t>オスイショリゲンカ</t>
    </rPh>
    <rPh sb="126" eb="128">
      <t>オオハバ</t>
    </rPh>
    <rPh sb="129" eb="130">
      <t>オオ</t>
    </rPh>
    <rPh sb="133" eb="138">
      <t>シセツリヨウリツ</t>
    </rPh>
    <rPh sb="147" eb="148">
      <t>オオ</t>
    </rPh>
    <rPh sb="150" eb="152">
      <t>シタマワ</t>
    </rPh>
    <rPh sb="156" eb="159">
      <t>タイヘンキビ</t>
    </rPh>
    <rPh sb="161" eb="165">
      <t>ケイエイジョウキョウ</t>
    </rPh>
    <rPh sb="169" eb="176">
      <t>ルイセキケッソンキンヒリツ</t>
    </rPh>
    <rPh sb="177" eb="179">
      <t>ゾウカ</t>
    </rPh>
    <rPh sb="184" eb="186">
      <t>ミコ</t>
    </rPh>
    <rPh sb="196" eb="199">
      <t>バッポンテキ</t>
    </rPh>
    <rPh sb="200" eb="204">
      <t>ケイエイカイゼン</t>
    </rPh>
    <rPh sb="205" eb="207">
      <t>ヒツヨウ</t>
    </rPh>
    <phoneticPr fontId="4"/>
  </si>
  <si>
    <t>　処理場及びマンホールポンプ等の機器類が、対応年数が経過したものがあり、有形固定資産減価償却率が平均値以上となっている。施設老朽化は全国的な問題であり、今後の計画的な更新により、安定的に住民サービスを提供することが必要である。</t>
    <rPh sb="36" eb="42">
      <t>ユウケイコテイシサン</t>
    </rPh>
    <rPh sb="42" eb="47">
      <t>ゲンカショウキャクリツ</t>
    </rPh>
    <rPh sb="48" eb="53">
      <t>ヘイキンチイジョウ</t>
    </rPh>
    <rPh sb="60" eb="65">
      <t>シセツロウキュウカ</t>
    </rPh>
    <rPh sb="66" eb="69">
      <t>ゼンコクテキ</t>
    </rPh>
    <rPh sb="70" eb="72">
      <t>モンダイ</t>
    </rPh>
    <rPh sb="76" eb="78">
      <t>コンゴ</t>
    </rPh>
    <rPh sb="79" eb="82">
      <t>ケイカクテキ</t>
    </rPh>
    <rPh sb="83" eb="85">
      <t>コウシン</t>
    </rPh>
    <rPh sb="89" eb="92">
      <t>アンテイテキ</t>
    </rPh>
    <rPh sb="93" eb="95">
      <t>ジュウミン</t>
    </rPh>
    <rPh sb="100" eb="102">
      <t>テイキョウ</t>
    </rPh>
    <rPh sb="107" eb="109">
      <t>ヒツヨウ</t>
    </rPh>
    <phoneticPr fontId="4"/>
  </si>
  <si>
    <t>　大変厳しい経営状況であり、一般会計からの繰入金に依存しているため、引き続き効率的な経営に努める必要がある。
　施設の処理能力に余裕がある一方、人口減少による水洗化率の減少が見込まれており、経常的な収入に乏しい状況となっている。
　計画的な汚泥処理に取り組み、維持管理費の低減に努める必要がある。
　大規模事業についても、自治体の規模やニーズ、接続数の予想推移などを確認しながら費用対効果の高い設備投資を行う必要がある。</t>
    <rPh sb="1" eb="4">
      <t>タイヘンキビ</t>
    </rPh>
    <rPh sb="6" eb="10">
      <t>ケイエイジョウキョウ</t>
    </rPh>
    <rPh sb="69" eb="71">
      <t>イッポウ</t>
    </rPh>
    <rPh sb="72" eb="76">
      <t>ジンコウゲンショウ</t>
    </rPh>
    <rPh sb="79" eb="83">
      <t>スイセンカリツ</t>
    </rPh>
    <rPh sb="84" eb="86">
      <t>ゲンショウ</t>
    </rPh>
    <rPh sb="87" eb="89">
      <t>ミコ</t>
    </rPh>
    <rPh sb="95" eb="98">
      <t>ケイジョウテキ</t>
    </rPh>
    <rPh sb="99" eb="101">
      <t>シュウニュウ</t>
    </rPh>
    <rPh sb="102" eb="103">
      <t>トボ</t>
    </rPh>
    <rPh sb="105" eb="10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</si>
</sst>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F6B-499D-822F-77D08B152A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EF6B-499D-822F-77D08B152A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22.11</c:v>
                </c:pt>
              </c:numCache>
            </c:numRef>
          </c:val>
          <c:extLst>
            <c:ext xmlns:c16="http://schemas.microsoft.com/office/drawing/2014/chart" uri="{C3380CC4-5D6E-409C-BE32-E72D297353CC}">
              <c16:uniqueId val="{00000000-4826-418E-BD67-77F2286A84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4826-418E-BD67-77F2286A84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89.03</c:v>
                </c:pt>
              </c:numCache>
            </c:numRef>
          </c:val>
          <c:extLst>
            <c:ext xmlns:c16="http://schemas.microsoft.com/office/drawing/2014/chart" uri="{C3380CC4-5D6E-409C-BE32-E72D297353CC}">
              <c16:uniqueId val="{00000000-9C78-4430-B3A9-2FFBBC1D8E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9C78-4430-B3A9-2FFBBC1D8E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98.39</c:v>
                </c:pt>
              </c:numCache>
            </c:numRef>
          </c:val>
          <c:extLst>
            <c:ext xmlns:c16="http://schemas.microsoft.com/office/drawing/2014/chart" uri="{C3380CC4-5D6E-409C-BE32-E72D297353CC}">
              <c16:uniqueId val="{00000000-BE1F-426F-87CE-98754E9018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BE1F-426F-87CE-98754E9018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36.020000000000003</c:v>
                </c:pt>
              </c:numCache>
            </c:numRef>
          </c:val>
          <c:extLst>
            <c:ext xmlns:c16="http://schemas.microsoft.com/office/drawing/2014/chart" uri="{C3380CC4-5D6E-409C-BE32-E72D297353CC}">
              <c16:uniqueId val="{00000000-B518-4EEC-A840-C661896501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B518-4EEC-A840-C661896501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195-4544-895B-337F5D9F55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F195-4544-895B-337F5D9F55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18.61</c:v>
                </c:pt>
              </c:numCache>
            </c:numRef>
          </c:val>
          <c:extLst>
            <c:ext xmlns:c16="http://schemas.microsoft.com/office/drawing/2014/chart" uri="{C3380CC4-5D6E-409C-BE32-E72D297353CC}">
              <c16:uniqueId val="{00000000-E46A-45D1-9E6B-FF0C71D502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E46A-45D1-9E6B-FF0C71D502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62.59</c:v>
                </c:pt>
              </c:numCache>
            </c:numRef>
          </c:val>
          <c:extLst>
            <c:ext xmlns:c16="http://schemas.microsoft.com/office/drawing/2014/chart" uri="{C3380CC4-5D6E-409C-BE32-E72D297353CC}">
              <c16:uniqueId val="{00000000-9DC4-4BB9-BBA2-DA3BCAE1F3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9DC4-4BB9-BBA2-DA3BCAE1F3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56-401D-9D44-50DA5532AF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8B56-401D-9D44-50DA5532AF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10.88</c:v>
                </c:pt>
              </c:numCache>
            </c:numRef>
          </c:val>
          <c:extLst>
            <c:ext xmlns:c16="http://schemas.microsoft.com/office/drawing/2014/chart" uri="{C3380CC4-5D6E-409C-BE32-E72D297353CC}">
              <c16:uniqueId val="{00000000-8FA8-48CA-9F43-D5B62D462B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8FA8-48CA-9F43-D5B62D462B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1204.33</c:v>
                </c:pt>
              </c:numCache>
            </c:numRef>
          </c:val>
          <c:extLst>
            <c:ext xmlns:c16="http://schemas.microsoft.com/office/drawing/2014/chart" uri="{C3380CC4-5D6E-409C-BE32-E72D297353CC}">
              <c16:uniqueId val="{00000000-539B-4F95-941A-EF7D520BD1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539B-4F95-941A-EF7D520BD1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9" zoomScaleNormal="100" workbookViewId="0">
      <selection activeCell="CE64" sqref="CE6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徳島県　美波町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4">
        <f>データ!S6</f>
        <v>5711</v>
      </c>
      <c r="AM8" s="54"/>
      <c r="AN8" s="54"/>
      <c r="AO8" s="54"/>
      <c r="AP8" s="54"/>
      <c r="AQ8" s="54"/>
      <c r="AR8" s="54"/>
      <c r="AS8" s="54"/>
      <c r="AT8" s="53">
        <f>データ!T6</f>
        <v>140.74</v>
      </c>
      <c r="AU8" s="53"/>
      <c r="AV8" s="53"/>
      <c r="AW8" s="53"/>
      <c r="AX8" s="53"/>
      <c r="AY8" s="53"/>
      <c r="AZ8" s="53"/>
      <c r="BA8" s="53"/>
      <c r="BB8" s="53">
        <f>データ!U6</f>
        <v>40.58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57.93</v>
      </c>
      <c r="J10" s="53"/>
      <c r="K10" s="53"/>
      <c r="L10" s="53"/>
      <c r="M10" s="53"/>
      <c r="N10" s="53"/>
      <c r="O10" s="53"/>
      <c r="P10" s="53">
        <f>データ!P6</f>
        <v>19.829999999999998</v>
      </c>
      <c r="Q10" s="53"/>
      <c r="R10" s="53"/>
      <c r="S10" s="53"/>
      <c r="T10" s="53"/>
      <c r="U10" s="53"/>
      <c r="V10" s="53"/>
      <c r="W10" s="53">
        <f>データ!Q6</f>
        <v>110.04</v>
      </c>
      <c r="X10" s="53"/>
      <c r="Y10" s="53"/>
      <c r="Z10" s="53"/>
      <c r="AA10" s="53"/>
      <c r="AB10" s="53"/>
      <c r="AC10" s="53"/>
      <c r="AD10" s="54">
        <f>データ!R6</f>
        <v>2590</v>
      </c>
      <c r="AE10" s="54"/>
      <c r="AF10" s="54"/>
      <c r="AG10" s="54"/>
      <c r="AH10" s="54"/>
      <c r="AI10" s="54"/>
      <c r="AJ10" s="54"/>
      <c r="AK10" s="2"/>
      <c r="AL10" s="54">
        <f>データ!V6</f>
        <v>1121</v>
      </c>
      <c r="AM10" s="54"/>
      <c r="AN10" s="54"/>
      <c r="AO10" s="54"/>
      <c r="AP10" s="54"/>
      <c r="AQ10" s="54"/>
      <c r="AR10" s="54"/>
      <c r="AS10" s="54"/>
      <c r="AT10" s="53">
        <f>データ!W6</f>
        <v>0.42</v>
      </c>
      <c r="AU10" s="53"/>
      <c r="AV10" s="53"/>
      <c r="AW10" s="53"/>
      <c r="AX10" s="53"/>
      <c r="AY10" s="53"/>
      <c r="AZ10" s="53"/>
      <c r="BA10" s="53"/>
      <c r="BB10" s="53">
        <f>データ!X6</f>
        <v>2669.05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syGbhZiC1vbYnDKPVZYkUaCjdDk3Yre7Gn6ZQlMIRL7TGdADFnyPN8Qaiz2BYtgX0htMVQEkJDqKbfnuA3jIA==" saltValue="WCOBX8YdJEGsTkhC/nO49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363871</v>
      </c>
      <c r="D6" s="19">
        <f t="shared" si="3"/>
        <v>46</v>
      </c>
      <c r="E6" s="19">
        <f t="shared" si="3"/>
        <v>17</v>
      </c>
      <c r="F6" s="19">
        <f t="shared" si="3"/>
        <v>1</v>
      </c>
      <c r="G6" s="19">
        <f t="shared" si="3"/>
        <v>0</v>
      </c>
      <c r="H6" s="19" t="str">
        <f t="shared" si="3"/>
        <v>徳島県　美波町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57.93</v>
      </c>
      <c r="P6" s="20">
        <f t="shared" si="3"/>
        <v>19.829999999999998</v>
      </c>
      <c r="Q6" s="20">
        <f t="shared" si="3"/>
        <v>110.04</v>
      </c>
      <c r="R6" s="20">
        <f t="shared" si="3"/>
        <v>2590</v>
      </c>
      <c r="S6" s="20">
        <f t="shared" si="3"/>
        <v>5711</v>
      </c>
      <c r="T6" s="20">
        <f t="shared" si="3"/>
        <v>140.74</v>
      </c>
      <c r="U6" s="20">
        <f t="shared" si="3"/>
        <v>40.58</v>
      </c>
      <c r="V6" s="20">
        <f t="shared" si="3"/>
        <v>1121</v>
      </c>
      <c r="W6" s="20">
        <f t="shared" si="3"/>
        <v>0.42</v>
      </c>
      <c r="X6" s="20">
        <f t="shared" si="3"/>
        <v>2669.05</v>
      </c>
      <c r="Y6" s="21" t="str">
        <f>IF(Y7="",NA(),Y7)</f>
        <v>-</v>
      </c>
      <c r="Z6" s="21" t="str">
        <f t="shared" ref="Z6:AH6" si="4">IF(Z7="",NA(),Z7)</f>
        <v>-</v>
      </c>
      <c r="AA6" s="21" t="str">
        <f t="shared" si="4"/>
        <v>-</v>
      </c>
      <c r="AB6" s="21" t="str">
        <f t="shared" si="4"/>
        <v>-</v>
      </c>
      <c r="AC6" s="21">
        <f t="shared" si="4"/>
        <v>98.39</v>
      </c>
      <c r="AD6" s="21" t="str">
        <f t="shared" si="4"/>
        <v>-</v>
      </c>
      <c r="AE6" s="21" t="str">
        <f t="shared" si="4"/>
        <v>-</v>
      </c>
      <c r="AF6" s="21" t="str">
        <f t="shared" si="4"/>
        <v>-</v>
      </c>
      <c r="AG6" s="21" t="str">
        <f t="shared" si="4"/>
        <v>-</v>
      </c>
      <c r="AH6" s="21">
        <f t="shared" si="4"/>
        <v>106.45</v>
      </c>
      <c r="AI6" s="20" t="str">
        <f>IF(AI7="","",IF(AI7="-","【-】","【"&amp;SUBSTITUTE(TEXT(AI7,"#,##0.00"),"-","△")&amp;"】"))</f>
        <v>【105.36】</v>
      </c>
      <c r="AJ6" s="21" t="str">
        <f>IF(AJ7="",NA(),AJ7)</f>
        <v>-</v>
      </c>
      <c r="AK6" s="21" t="str">
        <f t="shared" ref="AK6:AS6" si="5">IF(AK7="",NA(),AK7)</f>
        <v>-</v>
      </c>
      <c r="AL6" s="21" t="str">
        <f t="shared" si="5"/>
        <v>-</v>
      </c>
      <c r="AM6" s="21" t="str">
        <f t="shared" si="5"/>
        <v>-</v>
      </c>
      <c r="AN6" s="21">
        <f t="shared" si="5"/>
        <v>18.61</v>
      </c>
      <c r="AO6" s="21" t="str">
        <f t="shared" si="5"/>
        <v>-</v>
      </c>
      <c r="AP6" s="21" t="str">
        <f t="shared" si="5"/>
        <v>-</v>
      </c>
      <c r="AQ6" s="21" t="str">
        <f t="shared" si="5"/>
        <v>-</v>
      </c>
      <c r="AR6" s="21" t="str">
        <f t="shared" si="5"/>
        <v>-</v>
      </c>
      <c r="AS6" s="21">
        <f t="shared" si="5"/>
        <v>19.96</v>
      </c>
      <c r="AT6" s="20" t="str">
        <f>IF(AT7="","",IF(AT7="-","【-】","【"&amp;SUBSTITUTE(TEXT(AT7,"#,##0.00"),"-","△")&amp;"】"))</f>
        <v>【3.12】</v>
      </c>
      <c r="AU6" s="21" t="str">
        <f>IF(AU7="",NA(),AU7)</f>
        <v>-</v>
      </c>
      <c r="AV6" s="21" t="str">
        <f t="shared" ref="AV6:BD6" si="6">IF(AV7="",NA(),AV7)</f>
        <v>-</v>
      </c>
      <c r="AW6" s="21" t="str">
        <f t="shared" si="6"/>
        <v>-</v>
      </c>
      <c r="AX6" s="21" t="str">
        <f t="shared" si="6"/>
        <v>-</v>
      </c>
      <c r="AY6" s="21">
        <f t="shared" si="6"/>
        <v>62.59</v>
      </c>
      <c r="AZ6" s="21" t="str">
        <f t="shared" si="6"/>
        <v>-</v>
      </c>
      <c r="BA6" s="21" t="str">
        <f t="shared" si="6"/>
        <v>-</v>
      </c>
      <c r="BB6" s="21" t="str">
        <f t="shared" si="6"/>
        <v>-</v>
      </c>
      <c r="BC6" s="21" t="str">
        <f t="shared" si="6"/>
        <v>-</v>
      </c>
      <c r="BD6" s="21">
        <f t="shared" si="6"/>
        <v>63.88</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943.46</v>
      </c>
      <c r="BP6" s="20" t="str">
        <f>IF(BP7="","",IF(BP7="-","【-】","【"&amp;SUBSTITUTE(TEXT(BP7,"#,##0.00"),"-","△")&amp;"】"))</f>
        <v>【602.56】</v>
      </c>
      <c r="BQ6" s="21" t="str">
        <f>IF(BQ7="",NA(),BQ7)</f>
        <v>-</v>
      </c>
      <c r="BR6" s="21" t="str">
        <f t="shared" ref="BR6:BZ6" si="8">IF(BR7="",NA(),BR7)</f>
        <v>-</v>
      </c>
      <c r="BS6" s="21" t="str">
        <f t="shared" si="8"/>
        <v>-</v>
      </c>
      <c r="BT6" s="21" t="str">
        <f t="shared" si="8"/>
        <v>-</v>
      </c>
      <c r="BU6" s="21">
        <f t="shared" si="8"/>
        <v>10.88</v>
      </c>
      <c r="BV6" s="21" t="str">
        <f t="shared" si="8"/>
        <v>-</v>
      </c>
      <c r="BW6" s="21" t="str">
        <f t="shared" si="8"/>
        <v>-</v>
      </c>
      <c r="BX6" s="21" t="str">
        <f t="shared" si="8"/>
        <v>-</v>
      </c>
      <c r="BY6" s="21" t="str">
        <f t="shared" si="8"/>
        <v>-</v>
      </c>
      <c r="BZ6" s="21">
        <f t="shared" si="8"/>
        <v>79.22</v>
      </c>
      <c r="CA6" s="20" t="str">
        <f>IF(CA7="","",IF(CA7="-","【-】","【"&amp;SUBSTITUTE(TEXT(CA7,"#,##0.00"),"-","△")&amp;"】"))</f>
        <v>【97.94】</v>
      </c>
      <c r="CB6" s="21" t="str">
        <f>IF(CB7="",NA(),CB7)</f>
        <v>-</v>
      </c>
      <c r="CC6" s="21" t="str">
        <f t="shared" ref="CC6:CK6" si="9">IF(CC7="",NA(),CC7)</f>
        <v>-</v>
      </c>
      <c r="CD6" s="21" t="str">
        <f t="shared" si="9"/>
        <v>-</v>
      </c>
      <c r="CE6" s="21" t="str">
        <f t="shared" si="9"/>
        <v>-</v>
      </c>
      <c r="CF6" s="21">
        <f t="shared" si="9"/>
        <v>1204.33</v>
      </c>
      <c r="CG6" s="21" t="str">
        <f t="shared" si="9"/>
        <v>-</v>
      </c>
      <c r="CH6" s="21" t="str">
        <f t="shared" si="9"/>
        <v>-</v>
      </c>
      <c r="CI6" s="21" t="str">
        <f t="shared" si="9"/>
        <v>-</v>
      </c>
      <c r="CJ6" s="21" t="str">
        <f t="shared" si="9"/>
        <v>-</v>
      </c>
      <c r="CK6" s="21">
        <f t="shared" si="9"/>
        <v>202.47</v>
      </c>
      <c r="CL6" s="20" t="str">
        <f>IF(CL7="","",IF(CL7="-","【-】","【"&amp;SUBSTITUTE(TEXT(CL7,"#,##0.00"),"-","△")&amp;"】"))</f>
        <v>【140.98】</v>
      </c>
      <c r="CM6" s="21" t="str">
        <f>IF(CM7="",NA(),CM7)</f>
        <v>-</v>
      </c>
      <c r="CN6" s="21" t="str">
        <f t="shared" ref="CN6:CV6" si="10">IF(CN7="",NA(),CN7)</f>
        <v>-</v>
      </c>
      <c r="CO6" s="21" t="str">
        <f t="shared" si="10"/>
        <v>-</v>
      </c>
      <c r="CP6" s="21" t="str">
        <f t="shared" si="10"/>
        <v>-</v>
      </c>
      <c r="CQ6" s="21">
        <f t="shared" si="10"/>
        <v>22.11</v>
      </c>
      <c r="CR6" s="21" t="str">
        <f t="shared" si="10"/>
        <v>-</v>
      </c>
      <c r="CS6" s="21" t="str">
        <f t="shared" si="10"/>
        <v>-</v>
      </c>
      <c r="CT6" s="21" t="str">
        <f t="shared" si="10"/>
        <v>-</v>
      </c>
      <c r="CU6" s="21" t="str">
        <f t="shared" si="10"/>
        <v>-</v>
      </c>
      <c r="CV6" s="21">
        <f t="shared" si="10"/>
        <v>50.62</v>
      </c>
      <c r="CW6" s="20" t="str">
        <f>IF(CW7="","",IF(CW7="-","【-】","【"&amp;SUBSTITUTE(TEXT(CW7,"#,##0.00"),"-","△")&amp;"】"))</f>
        <v>【60.13】</v>
      </c>
      <c r="CX6" s="21" t="str">
        <f>IF(CX7="",NA(),CX7)</f>
        <v>-</v>
      </c>
      <c r="CY6" s="21" t="str">
        <f t="shared" ref="CY6:DG6" si="11">IF(CY7="",NA(),CY7)</f>
        <v>-</v>
      </c>
      <c r="CZ6" s="21" t="str">
        <f t="shared" si="11"/>
        <v>-</v>
      </c>
      <c r="DA6" s="21" t="str">
        <f t="shared" si="11"/>
        <v>-</v>
      </c>
      <c r="DB6" s="21">
        <f t="shared" si="11"/>
        <v>89.03</v>
      </c>
      <c r="DC6" s="21" t="str">
        <f t="shared" si="11"/>
        <v>-</v>
      </c>
      <c r="DD6" s="21" t="str">
        <f t="shared" si="11"/>
        <v>-</v>
      </c>
      <c r="DE6" s="21" t="str">
        <f t="shared" si="11"/>
        <v>-</v>
      </c>
      <c r="DF6" s="21" t="str">
        <f t="shared" si="11"/>
        <v>-</v>
      </c>
      <c r="DG6" s="21">
        <f t="shared" si="11"/>
        <v>79</v>
      </c>
      <c r="DH6" s="20" t="str">
        <f>IF(DH7="","",IF(DH7="-","【-】","【"&amp;SUBSTITUTE(TEXT(DH7,"#,##0.00"),"-","△")&amp;"】"))</f>
        <v>【96.00】</v>
      </c>
      <c r="DI6" s="21" t="str">
        <f>IF(DI7="",NA(),DI7)</f>
        <v>-</v>
      </c>
      <c r="DJ6" s="21" t="str">
        <f t="shared" ref="DJ6:DR6" si="12">IF(DJ7="",NA(),DJ7)</f>
        <v>-</v>
      </c>
      <c r="DK6" s="21" t="str">
        <f t="shared" si="12"/>
        <v>-</v>
      </c>
      <c r="DL6" s="21" t="str">
        <f t="shared" si="12"/>
        <v>-</v>
      </c>
      <c r="DM6" s="21">
        <f t="shared" si="12"/>
        <v>36.020000000000003</v>
      </c>
      <c r="DN6" s="21" t="str">
        <f t="shared" si="12"/>
        <v>-</v>
      </c>
      <c r="DO6" s="21" t="str">
        <f t="shared" si="12"/>
        <v>-</v>
      </c>
      <c r="DP6" s="21" t="str">
        <f t="shared" si="12"/>
        <v>-</v>
      </c>
      <c r="DQ6" s="21" t="str">
        <f t="shared" si="12"/>
        <v>-</v>
      </c>
      <c r="DR6" s="21">
        <f t="shared" si="12"/>
        <v>17.62</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0.18</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【0.19】</v>
      </c>
    </row>
    <row r="7" spans="1:148" s="22" customFormat="1" x14ac:dyDescent="0.2">
      <c r="A7" s="14"/>
      <c r="B7" s="23">
        <v>2024</v>
      </c>
      <c r="C7" s="23">
        <v>363871</v>
      </c>
      <c r="D7" s="23">
        <v>46</v>
      </c>
      <c r="E7" s="23">
        <v>17</v>
      </c>
      <c r="F7" s="23">
        <v>1</v>
      </c>
      <c r="G7" s="23">
        <v>0</v>
      </c>
      <c r="H7" s="23" t="s">
        <v>96</v>
      </c>
      <c r="I7" s="23" t="s">
        <v>97</v>
      </c>
      <c r="J7" s="23" t="s">
        <v>98</v>
      </c>
      <c r="K7" s="23" t="s">
        <v>99</v>
      </c>
      <c r="L7" s="23" t="s">
        <v>100</v>
      </c>
      <c r="M7" s="23" t="s">
        <v>101</v>
      </c>
      <c r="N7" s="24" t="s">
        <v>102</v>
      </c>
      <c r="O7" s="24">
        <v>57.93</v>
      </c>
      <c r="P7" s="24">
        <v>19.829999999999998</v>
      </c>
      <c r="Q7" s="24">
        <v>110.04</v>
      </c>
      <c r="R7" s="24">
        <v>2590</v>
      </c>
      <c r="S7" s="24">
        <v>5711</v>
      </c>
      <c r="T7" s="24">
        <v>140.74</v>
      </c>
      <c r="U7" s="24">
        <v>40.58</v>
      </c>
      <c r="V7" s="24">
        <v>1121</v>
      </c>
      <c r="W7" s="24">
        <v>0.42</v>
      </c>
      <c r="X7" s="24">
        <v>2669.05</v>
      </c>
      <c r="Y7" s="24" t="s">
        <v>102</v>
      </c>
      <c r="Z7" s="24" t="s">
        <v>102</v>
      </c>
      <c r="AA7" s="24" t="s">
        <v>102</v>
      </c>
      <c r="AB7" s="24" t="s">
        <v>102</v>
      </c>
      <c r="AC7" s="24">
        <v>98.39</v>
      </c>
      <c r="AD7" s="24" t="s">
        <v>102</v>
      </c>
      <c r="AE7" s="24" t="s">
        <v>102</v>
      </c>
      <c r="AF7" s="24" t="s">
        <v>102</v>
      </c>
      <c r="AG7" s="24" t="s">
        <v>102</v>
      </c>
      <c r="AH7" s="24">
        <v>106.45</v>
      </c>
      <c r="AI7" s="24">
        <v>105.36</v>
      </c>
      <c r="AJ7" s="24" t="s">
        <v>102</v>
      </c>
      <c r="AK7" s="24" t="s">
        <v>102</v>
      </c>
      <c r="AL7" s="24" t="s">
        <v>102</v>
      </c>
      <c r="AM7" s="24" t="s">
        <v>102</v>
      </c>
      <c r="AN7" s="24">
        <v>18.61</v>
      </c>
      <c r="AO7" s="24" t="s">
        <v>102</v>
      </c>
      <c r="AP7" s="24" t="s">
        <v>102</v>
      </c>
      <c r="AQ7" s="24" t="s">
        <v>102</v>
      </c>
      <c r="AR7" s="24" t="s">
        <v>102</v>
      </c>
      <c r="AS7" s="24">
        <v>19.96</v>
      </c>
      <c r="AT7" s="24">
        <v>3.12</v>
      </c>
      <c r="AU7" s="24" t="s">
        <v>102</v>
      </c>
      <c r="AV7" s="24" t="s">
        <v>102</v>
      </c>
      <c r="AW7" s="24" t="s">
        <v>102</v>
      </c>
      <c r="AX7" s="24" t="s">
        <v>102</v>
      </c>
      <c r="AY7" s="24">
        <v>62.59</v>
      </c>
      <c r="AZ7" s="24" t="s">
        <v>102</v>
      </c>
      <c r="BA7" s="24" t="s">
        <v>102</v>
      </c>
      <c r="BB7" s="24" t="s">
        <v>102</v>
      </c>
      <c r="BC7" s="24" t="s">
        <v>102</v>
      </c>
      <c r="BD7" s="24">
        <v>63.88</v>
      </c>
      <c r="BE7" s="24">
        <v>82.75</v>
      </c>
      <c r="BF7" s="24" t="s">
        <v>102</v>
      </c>
      <c r="BG7" s="24" t="s">
        <v>102</v>
      </c>
      <c r="BH7" s="24" t="s">
        <v>102</v>
      </c>
      <c r="BI7" s="24" t="s">
        <v>102</v>
      </c>
      <c r="BJ7" s="24">
        <v>0</v>
      </c>
      <c r="BK7" s="24" t="s">
        <v>102</v>
      </c>
      <c r="BL7" s="24" t="s">
        <v>102</v>
      </c>
      <c r="BM7" s="24" t="s">
        <v>102</v>
      </c>
      <c r="BN7" s="24" t="s">
        <v>102</v>
      </c>
      <c r="BO7" s="24">
        <v>943.46</v>
      </c>
      <c r="BP7" s="24">
        <v>602.55999999999995</v>
      </c>
      <c r="BQ7" s="24" t="s">
        <v>102</v>
      </c>
      <c r="BR7" s="24" t="s">
        <v>102</v>
      </c>
      <c r="BS7" s="24" t="s">
        <v>102</v>
      </c>
      <c r="BT7" s="24" t="s">
        <v>102</v>
      </c>
      <c r="BU7" s="24">
        <v>10.88</v>
      </c>
      <c r="BV7" s="24" t="s">
        <v>102</v>
      </c>
      <c r="BW7" s="24" t="s">
        <v>102</v>
      </c>
      <c r="BX7" s="24" t="s">
        <v>102</v>
      </c>
      <c r="BY7" s="24" t="s">
        <v>102</v>
      </c>
      <c r="BZ7" s="24">
        <v>79.22</v>
      </c>
      <c r="CA7" s="24">
        <v>97.94</v>
      </c>
      <c r="CB7" s="24" t="s">
        <v>102</v>
      </c>
      <c r="CC7" s="24" t="s">
        <v>102</v>
      </c>
      <c r="CD7" s="24" t="s">
        <v>102</v>
      </c>
      <c r="CE7" s="24" t="s">
        <v>102</v>
      </c>
      <c r="CF7" s="24">
        <v>1204.33</v>
      </c>
      <c r="CG7" s="24" t="s">
        <v>102</v>
      </c>
      <c r="CH7" s="24" t="s">
        <v>102</v>
      </c>
      <c r="CI7" s="24" t="s">
        <v>102</v>
      </c>
      <c r="CJ7" s="24" t="s">
        <v>102</v>
      </c>
      <c r="CK7" s="24">
        <v>202.47</v>
      </c>
      <c r="CL7" s="24">
        <v>140.97999999999999</v>
      </c>
      <c r="CM7" s="24" t="s">
        <v>102</v>
      </c>
      <c r="CN7" s="24" t="s">
        <v>102</v>
      </c>
      <c r="CO7" s="24" t="s">
        <v>102</v>
      </c>
      <c r="CP7" s="24" t="s">
        <v>102</v>
      </c>
      <c r="CQ7" s="24">
        <v>22.11</v>
      </c>
      <c r="CR7" s="24" t="s">
        <v>102</v>
      </c>
      <c r="CS7" s="24" t="s">
        <v>102</v>
      </c>
      <c r="CT7" s="24" t="s">
        <v>102</v>
      </c>
      <c r="CU7" s="24" t="s">
        <v>102</v>
      </c>
      <c r="CV7" s="24">
        <v>50.62</v>
      </c>
      <c r="CW7" s="24">
        <v>60.13</v>
      </c>
      <c r="CX7" s="24" t="s">
        <v>102</v>
      </c>
      <c r="CY7" s="24" t="s">
        <v>102</v>
      </c>
      <c r="CZ7" s="24" t="s">
        <v>102</v>
      </c>
      <c r="DA7" s="24" t="s">
        <v>102</v>
      </c>
      <c r="DB7" s="24">
        <v>89.03</v>
      </c>
      <c r="DC7" s="24" t="s">
        <v>102</v>
      </c>
      <c r="DD7" s="24" t="s">
        <v>102</v>
      </c>
      <c r="DE7" s="24" t="s">
        <v>102</v>
      </c>
      <c r="DF7" s="24" t="s">
        <v>102</v>
      </c>
      <c r="DG7" s="24">
        <v>79</v>
      </c>
      <c r="DH7" s="24">
        <v>96</v>
      </c>
      <c r="DI7" s="24" t="s">
        <v>102</v>
      </c>
      <c r="DJ7" s="24" t="s">
        <v>102</v>
      </c>
      <c r="DK7" s="24" t="s">
        <v>102</v>
      </c>
      <c r="DL7" s="24" t="s">
        <v>102</v>
      </c>
      <c r="DM7" s="24">
        <v>36.020000000000003</v>
      </c>
      <c r="DN7" s="24" t="s">
        <v>102</v>
      </c>
      <c r="DO7" s="24" t="s">
        <v>102</v>
      </c>
      <c r="DP7" s="24" t="s">
        <v>102</v>
      </c>
      <c r="DQ7" s="24" t="s">
        <v>102</v>
      </c>
      <c r="DR7" s="24">
        <v>17.62</v>
      </c>
      <c r="DS7" s="24">
        <v>42.2</v>
      </c>
      <c r="DT7" s="24" t="s">
        <v>102</v>
      </c>
      <c r="DU7" s="24" t="s">
        <v>102</v>
      </c>
      <c r="DV7" s="24" t="s">
        <v>102</v>
      </c>
      <c r="DW7" s="24" t="s">
        <v>102</v>
      </c>
      <c r="DX7" s="24">
        <v>0</v>
      </c>
      <c r="DY7" s="24" t="s">
        <v>102</v>
      </c>
      <c r="DZ7" s="24" t="s">
        <v>102</v>
      </c>
      <c r="EA7" s="24" t="s">
        <v>102</v>
      </c>
      <c r="EB7" s="24" t="s">
        <v>102</v>
      </c>
      <c r="EC7" s="24">
        <v>0.18</v>
      </c>
      <c r="ED7" s="24">
        <v>9.4600000000000009</v>
      </c>
      <c r="EE7" s="24" t="s">
        <v>102</v>
      </c>
      <c r="EF7" s="24" t="s">
        <v>102</v>
      </c>
      <c r="EG7" s="24" t="s">
        <v>102</v>
      </c>
      <c r="EH7" s="24" t="s">
        <v>102</v>
      </c>
      <c r="EI7" s="24">
        <v>0</v>
      </c>
      <c r="EJ7" s="24" t="s">
        <v>102</v>
      </c>
      <c r="EK7" s="24" t="s">
        <v>102</v>
      </c>
      <c r="EL7" s="24" t="s">
        <v>102</v>
      </c>
      <c r="EM7" s="24" t="s">
        <v>102</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2025-12-23T06:04:55Z</dcterms:created>
  <dcterms:modified xsi:type="dcterms:W3CDTF">2026-01-15T01:30:30Z</dcterms:modified>
  <cp:category/>
</cp:coreProperties>
</file>