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下水道_総務係\【04報告】(05)★調査・報告\調査・報告_令和7年度\県市町村課\260116_【23(火)17時〆】公営企業に係る経営比較分析表（令和６年度決算）の分析等について（依頼）\②提出\"/>
    </mc:Choice>
  </mc:AlternateContent>
  <xr:revisionPtr revIDLastSave="0" documentId="13_ncr:1_{8264A54A-9772-4C5E-AF9D-08064C2376F5}" xr6:coauthVersionLast="47" xr6:coauthVersionMax="47" xr10:uidLastSave="{00000000-0000-0000-0000-000000000000}"/>
  <workbookProtection workbookAlgorithmName="SHA-512" workbookHashValue="l3O7k+qY3izgucniFViFHj3G3O5cRTesnirtKHFR3Vtes5pM3tUE3ZSKtlbsgkIlsOZhEEwmsgYx/494S5oP8g==" workbookSaltValue="sPoed2Qx3VaL+ukjTJYg6A=="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E85" i="4"/>
  <c r="AT10" i="4"/>
  <c r="P10" i="4"/>
  <c r="AT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<sst xmlns="http://schemas.openxmlformats.org/spreadsheetml/2006/main" count="231" uniqueCount="117">
  <si>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</si>
  <si>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</si>
  <si>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</si>
  <si>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</si>
  <si>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</si>
  <si>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</si>
  <si>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</si>
  <si>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</si>
  <si>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</si>
  <si>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</si>
  <si>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</si>
  <si>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</si>
  <si>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</si>
  <si>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</si>
  <si>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</si>
  <si>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</si>
  <si>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</si>
  <si>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</si>
  <si>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</si>
  <si>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</si>
  <si>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</si>
  <si>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</si>
  <si>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</si>
  <si>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</si>
  <si>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</si>
  <si>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</si>
  <si>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</si>
  <si>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</si>
  <si>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</si>
  <si>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</si>
  <si>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</si>
  <si>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</si>
  <si>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</si>
  <si>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</si>
  <si>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</si>
  <si>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</si>
  <si>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</si>
  <si>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</si>
  <si>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</si>
  <si>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</si>
  <si>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</si>
  <si>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</si>
  <si>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</si>
  <si>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</si>
  <si>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</si>
  <si>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</si>
  <si>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</si>
  <si>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</si>
  <si>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</si>
  <si>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</si>
  <si>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</si>
  <si>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</si>
  <si>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</si>
  <si>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</si>
  <si>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</si>
  <si>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</si>
  <si>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</si>
  <si>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</si>
  <si>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</si>
  <si>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</si>
  <si>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</si>
  <si>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</si>
  <si>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</si>
  <si>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</si>
  <si>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</si>
  <si>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</si>
  <si>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</si>
  <si>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</si>
  <si>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</si>
  <si>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</si>
  <si>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</si>
  <si>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</si>
  <si>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</si>
  <si>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</si>
  <si>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</si>
  <si>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</si>
  <si>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</si>
  <si>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</si>
  <si>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</si>
  <si>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</si>
  <si>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</si>
  <si>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</si>
  <si>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</si>
  <si>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</si>
  <si>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</si>
  <si>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</si>
  <si>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</si>
  <si>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</si>
  <si>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</si>
  <si>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</si>
  <si>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</si>
  <si>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</si>
  <si>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</si>
  <si>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</si>
  <si>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</si>
  <si>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</si>
  <si>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吉野川市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</si>
  <si>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</si>
  <si>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</si>
  <si>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</si>
  <si>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</si>
  <si>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</si>
  <si>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</si>
  <si>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</si>
  <si>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</si>
  <si>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</si>
  <si>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</si>
  <si>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</si>
  <si>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</si>
  <si>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</si>
  <si>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</si>
  <si>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</si>
  <si>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</si>
  <si>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</si>
  <si>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現在までに耐用年数を経過した管渠施設は存在しないが、処理場の機械設備等で更新時期を迎えているものがある。</t>
    <phoneticPr fontId="4"/>
  </si>
  <si>
    <t>本市では、令和7年3月に経営戦略の改定を行い、10月より他の2事業と同水準まで公共下水道の下水道使用料を引き上げた。使用料収入の増加に伴う経営改善が見込めるが、計画期間における経費回収率は100％を下回る見通しである。今後、人口減少や節水機器の普及、未普及対策事業の終了に伴い有収水量の大幅な増加が見込めないことが想定されることから、下水道事業が将来にわたって安定的に継続していくために、引き続き適正な下水道使用料の検討や接続率向上のための普及促進、計画的・効率的な施設の管理などに取り組んでいく。</t>
    <rPh sb="5" eb="7">
      <t>レイワ</t>
    </rPh>
    <rPh sb="8" eb="9">
      <t>ネン</t>
    </rPh>
    <rPh sb="10" eb="11">
      <t>ガツ</t>
    </rPh>
    <rPh sb="12" eb="16">
      <t>ケイエイセンリャク</t>
    </rPh>
    <rPh sb="17" eb="19">
      <t>カイテイ</t>
    </rPh>
    <rPh sb="20" eb="21">
      <t>オコナ</t>
    </rPh>
    <rPh sb="25" eb="26">
      <t>ガツ</t>
    </rPh>
    <rPh sb="28" eb="29">
      <t>ホカ</t>
    </rPh>
    <rPh sb="31" eb="33">
      <t>ジギョウ</t>
    </rPh>
    <rPh sb="34" eb="37">
      <t>ドウスイジュン</t>
    </rPh>
    <rPh sb="52" eb="53">
      <t>ヒ</t>
    </rPh>
    <rPh sb="54" eb="55">
      <t>ア</t>
    </rPh>
    <rPh sb="58" eb="61">
      <t>シヨウリョウ</t>
    </rPh>
    <rPh sb="61" eb="63">
      <t>シュウニュウ</t>
    </rPh>
    <rPh sb="64" eb="66">
      <t>ゾウカ</t>
    </rPh>
    <rPh sb="67" eb="68">
      <t>トモナ</t>
    </rPh>
    <rPh sb="69" eb="73">
      <t>ケイエイカイゼン</t>
    </rPh>
    <rPh sb="74" eb="76">
      <t>ミコ</t>
    </rPh>
    <rPh sb="80" eb="84">
      <t>ケイカクキカン</t>
    </rPh>
    <rPh sb="88" eb="90">
      <t>ケイヒ</t>
    </rPh>
    <rPh sb="90" eb="93">
      <t>カイシュウリツ</t>
    </rPh>
    <rPh sb="99" eb="101">
      <t>シタマワ</t>
    </rPh>
    <rPh sb="102" eb="104">
      <t>ミトオ</t>
    </rPh>
    <rPh sb="194" eb="195">
      <t>ヒ</t>
    </rPh>
    <rPh sb="196" eb="197">
      <t>ツヅ</t>
    </rPh>
    <rPh sb="198" eb="200">
      <t>テキセイ</t>
    </rPh>
    <rPh sb="201" eb="207">
      <t>ゲスイドウシヨウリョウ</t>
    </rPh>
    <rPh sb="208" eb="210">
      <t>ケントウ</t>
    </rPh>
    <rPh sb="211" eb="216">
      <t>セツゾクリツコウジョウ</t>
    </rPh>
    <rPh sb="225" eb="228">
      <t>ケイカクテキ</t>
    </rPh>
    <rPh sb="229" eb="232">
      <t>コウリツテキ</t>
    </rPh>
    <rPh sb="233" eb="235">
      <t>シセツ</t>
    </rPh>
    <rPh sb="236" eb="238">
      <t>カンリ</t>
    </rPh>
    <rPh sb="241" eb="242">
      <t>ト</t>
    </rPh>
    <rPh sb="243" eb="244">
      <t>ク</t>
    </rPh>
    <phoneticPr fontId="4"/>
  </si>
  <si>
    <t>経常収支比率は、健全経営の水準とされる100%を上回っているが、経費回収率は100%を下回っており、汚水処理費が使用料収入で賄いきれておらず、一般会計からの繰入金等使用料以外の収入に依存している状態である。
流動比率については、企業債(流動負債)は減少しているものの、現金預金（流動資産）の減少により、前年度を下回っている。
令和7年10月に下水道使用料を改定し、今後の収入増加が見込めるものの、引き続き汚水処理にかかるコストの縮減と接続率の向上や使用料の適正化などによる適正収入の確保に取り組む必要がある。
なお、企業債残高対事業規模比率については、一般会計負担額を公共下水道事業、特定環境保全公共下水道事業及び農業集落排水事業の総額に対して算出しているため、事業別での比率は正しい数値となっていない。</t>
    <rPh sb="124" eb="126">
      <t>ゲンショウ</t>
    </rPh>
    <rPh sb="134" eb="138">
      <t>ゲンキンヨキン</t>
    </rPh>
    <rPh sb="139" eb="141">
      <t>リュウドウ</t>
    </rPh>
    <rPh sb="141" eb="143">
      <t>シサン</t>
    </rPh>
    <rPh sb="145" eb="147">
      <t>ゲンショウ</t>
    </rPh>
    <rPh sb="151" eb="154">
      <t>ゼンネンド</t>
    </rPh>
    <rPh sb="155" eb="157">
      <t>シタマワ</t>
    </rPh>
    <rPh sb="163" eb="165">
      <t>レイワ</t>
    </rPh>
    <rPh sb="166" eb="167">
      <t>ネン</t>
    </rPh>
    <rPh sb="169" eb="170">
      <t>ガツ</t>
    </rPh>
    <rPh sb="171" eb="177">
      <t>ゲスイドウシヨウリョウ</t>
    </rPh>
    <rPh sb="178" eb="180">
      <t>カイテイ</t>
    </rPh>
    <rPh sb="182" eb="184">
      <t>コンゴ</t>
    </rPh>
    <rPh sb="185" eb="187">
      <t>シュウニュウ</t>
    </rPh>
    <rPh sb="187" eb="189">
      <t>ゾウカ</t>
    </rPh>
    <rPh sb="190" eb="192">
      <t>ミコ</t>
    </rPh>
    <rPh sb="198" eb="199">
      <t>ヒ</t>
    </rPh>
    <rPh sb="200" eb="201">
      <t>ツヅ</t>
    </rPh>
    <rPh sb="202" eb="206">
      <t>オスイショリ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</si>
</sst>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F3-46D8-B1EF-ADBCEF636F3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28F3-46D8-B1EF-ADBCEF636F3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59.26</c:v>
                </c:pt>
                <c:pt idx="1">
                  <c:v>56.77</c:v>
                </c:pt>
                <c:pt idx="2">
                  <c:v>54.69</c:v>
                </c:pt>
                <c:pt idx="3">
                  <c:v>57</c:v>
                </c:pt>
                <c:pt idx="4">
                  <c:v>56.25</c:v>
                </c:pt>
              </c:numCache>
            </c:numRef>
          </c:val>
          <c:extLst>
            <c:ext xmlns:c16="http://schemas.microsoft.com/office/drawing/2014/chart" uri="{C3380CC4-5D6E-409C-BE32-E72D297353CC}">
              <c16:uniqueId val="{00000000-B987-4134-B2F0-58B5D50BCA4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54.86</c:v>
                </c:pt>
                <c:pt idx="3">
                  <c:v>55.04</c:v>
                </c:pt>
                <c:pt idx="4">
                  <c:v>53.26</c:v>
                </c:pt>
              </c:numCache>
            </c:numRef>
          </c:val>
          <c:smooth val="0"/>
          <c:extLst>
            <c:ext xmlns:c16="http://schemas.microsoft.com/office/drawing/2014/chart" uri="{C3380CC4-5D6E-409C-BE32-E72D297353CC}">
              <c16:uniqueId val="{00000001-B987-4134-B2F0-58B5D50BCA4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84.18</c:v>
                </c:pt>
                <c:pt idx="1">
                  <c:v>85.06</c:v>
                </c:pt>
                <c:pt idx="2">
                  <c:v>85.45</c:v>
                </c:pt>
                <c:pt idx="3">
                  <c:v>85.36</c:v>
                </c:pt>
                <c:pt idx="4">
                  <c:v>85.46</c:v>
                </c:pt>
              </c:numCache>
            </c:numRef>
          </c:val>
          <c:extLst>
            <c:ext xmlns:c16="http://schemas.microsoft.com/office/drawing/2014/chart" uri="{C3380CC4-5D6E-409C-BE32-E72D297353CC}">
              <c16:uniqueId val="{00000000-70E5-4938-B42A-727AE84F825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91.37</c:v>
                </c:pt>
                <c:pt idx="3">
                  <c:v>91.92</c:v>
                </c:pt>
                <c:pt idx="4">
                  <c:v>91.12</c:v>
                </c:pt>
              </c:numCache>
            </c:numRef>
          </c:val>
          <c:smooth val="0"/>
          <c:extLst>
            <c:ext xmlns:c16="http://schemas.microsoft.com/office/drawing/2014/chart" uri="{C3380CC4-5D6E-409C-BE32-E72D297353CC}">
              <c16:uniqueId val="{00000001-70E5-4938-B42A-727AE84F825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105.54</c:v>
                </c:pt>
                <c:pt idx="1">
                  <c:v>101.37</c:v>
                </c:pt>
                <c:pt idx="2">
                  <c:v>101</c:v>
                </c:pt>
                <c:pt idx="3">
                  <c:v>101.08</c:v>
                </c:pt>
                <c:pt idx="4">
                  <c:v>101.15</c:v>
                </c:pt>
              </c:numCache>
            </c:numRef>
          </c:val>
          <c:extLst>
            <c:ext xmlns:c16="http://schemas.microsoft.com/office/drawing/2014/chart" uri="{C3380CC4-5D6E-409C-BE32-E72D297353CC}">
              <c16:uniqueId val="{00000000-128F-48FF-9B7F-9329450C89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105.35</c:v>
                </c:pt>
                <c:pt idx="3">
                  <c:v>106.8</c:v>
                </c:pt>
                <c:pt idx="4">
                  <c:v>104.65</c:v>
                </c:pt>
              </c:numCache>
            </c:numRef>
          </c:val>
          <c:smooth val="0"/>
          <c:extLst>
            <c:ext xmlns:c16="http://schemas.microsoft.com/office/drawing/2014/chart" uri="{C3380CC4-5D6E-409C-BE32-E72D297353CC}">
              <c16:uniqueId val="{00000001-128F-48FF-9B7F-9329450C89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49.78</c:v>
                </c:pt>
                <c:pt idx="1">
                  <c:v>50.93</c:v>
                </c:pt>
                <c:pt idx="2">
                  <c:v>51.59</c:v>
                </c:pt>
                <c:pt idx="3">
                  <c:v>52.83</c:v>
                </c:pt>
                <c:pt idx="4">
                  <c:v>53.9</c:v>
                </c:pt>
              </c:numCache>
            </c:numRef>
          </c:val>
          <c:extLst>
            <c:ext xmlns:c16="http://schemas.microsoft.com/office/drawing/2014/chart" uri="{C3380CC4-5D6E-409C-BE32-E72D297353CC}">
              <c16:uniqueId val="{00000000-3462-4C08-94AE-A621B974863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29.42</c:v>
                </c:pt>
                <c:pt idx="3">
                  <c:v>31.14</c:v>
                </c:pt>
                <c:pt idx="4">
                  <c:v>33.11</c:v>
                </c:pt>
              </c:numCache>
            </c:numRef>
          </c:val>
          <c:smooth val="0"/>
          <c:extLst>
            <c:ext xmlns:c16="http://schemas.microsoft.com/office/drawing/2014/chart" uri="{C3380CC4-5D6E-409C-BE32-E72D297353CC}">
              <c16:uniqueId val="{00000001-3462-4C08-94AE-A621B974863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EE-43F0-9D54-A2C80FAA4F1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0.74</c:v>
                </c:pt>
                <c:pt idx="3" formatCode="#,##0.00;&quot;△&quot;#,##0.00;&quot;-&quot;">
                  <c:v>0.76</c:v>
                </c:pt>
                <c:pt idx="4" formatCode="#,##0.00;&quot;△&quot;#,##0.00;&quot;-&quot;">
                  <c:v>0.94</c:v>
                </c:pt>
              </c:numCache>
            </c:numRef>
          </c:val>
          <c:smooth val="0"/>
          <c:extLst>
            <c:ext xmlns:c16="http://schemas.microsoft.com/office/drawing/2014/chart" uri="{C3380CC4-5D6E-409C-BE32-E72D297353CC}">
              <c16:uniqueId val="{00000001-7CEE-43F0-9D54-A2C80FAA4F1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E1-4DDA-B285-13930E74E0E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26.07</c:v>
                </c:pt>
                <c:pt idx="3">
                  <c:v>26.89</c:v>
                </c:pt>
                <c:pt idx="4">
                  <c:v>23.18</c:v>
                </c:pt>
              </c:numCache>
            </c:numRef>
          </c:val>
          <c:smooth val="0"/>
          <c:extLst>
            <c:ext xmlns:c16="http://schemas.microsoft.com/office/drawing/2014/chart" uri="{C3380CC4-5D6E-409C-BE32-E72D297353CC}">
              <c16:uniqueId val="{00000001-6EE1-4DDA-B285-13930E74E0E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34.31</c:v>
                </c:pt>
                <c:pt idx="1">
                  <c:v>51.48</c:v>
                </c:pt>
                <c:pt idx="2">
                  <c:v>63.8</c:v>
                </c:pt>
                <c:pt idx="3">
                  <c:v>67.44</c:v>
                </c:pt>
                <c:pt idx="4">
                  <c:v>62.09</c:v>
                </c:pt>
              </c:numCache>
            </c:numRef>
          </c:val>
          <c:extLst>
            <c:ext xmlns:c16="http://schemas.microsoft.com/office/drawing/2014/chart" uri="{C3380CC4-5D6E-409C-BE32-E72D297353CC}">
              <c16:uniqueId val="{00000000-7364-40A6-9F92-2E3079D3D40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65.87</c:v>
                </c:pt>
                <c:pt idx="3">
                  <c:v>77.260000000000005</c:v>
                </c:pt>
                <c:pt idx="4">
                  <c:v>80.010000000000005</c:v>
                </c:pt>
              </c:numCache>
            </c:numRef>
          </c:val>
          <c:smooth val="0"/>
          <c:extLst>
            <c:ext xmlns:c16="http://schemas.microsoft.com/office/drawing/2014/chart" uri="{C3380CC4-5D6E-409C-BE32-E72D297353CC}">
              <c16:uniqueId val="{00000001-7364-40A6-9F92-2E3079D3D40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2013.7</c:v>
                </c:pt>
                <c:pt idx="1">
                  <c:v>1604.66</c:v>
                </c:pt>
                <c:pt idx="2">
                  <c:v>1589.4</c:v>
                </c:pt>
                <c:pt idx="3">
                  <c:v>1653.57</c:v>
                </c:pt>
                <c:pt idx="4">
                  <c:v>1411.33</c:v>
                </c:pt>
              </c:numCache>
            </c:numRef>
          </c:val>
          <c:extLst>
            <c:ext xmlns:c16="http://schemas.microsoft.com/office/drawing/2014/chart" uri="{C3380CC4-5D6E-409C-BE32-E72D297353CC}">
              <c16:uniqueId val="{00000000-B500-4184-9168-512421B7765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742.08</c:v>
                </c:pt>
                <c:pt idx="3">
                  <c:v>730.84</c:v>
                </c:pt>
                <c:pt idx="4">
                  <c:v>706.45</c:v>
                </c:pt>
              </c:numCache>
            </c:numRef>
          </c:val>
          <c:smooth val="0"/>
          <c:extLst>
            <c:ext xmlns:c16="http://schemas.microsoft.com/office/drawing/2014/chart" uri="{C3380CC4-5D6E-409C-BE32-E72D297353CC}">
              <c16:uniqueId val="{00000001-B500-4184-9168-512421B7765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64.459999999999994</c:v>
                </c:pt>
                <c:pt idx="1">
                  <c:v>56.55</c:v>
                </c:pt>
                <c:pt idx="2">
                  <c:v>57.35</c:v>
                </c:pt>
                <c:pt idx="3">
                  <c:v>57.21</c:v>
                </c:pt>
                <c:pt idx="4">
                  <c:v>57.51</c:v>
                </c:pt>
              </c:numCache>
            </c:numRef>
          </c:val>
          <c:extLst>
            <c:ext xmlns:c16="http://schemas.microsoft.com/office/drawing/2014/chart" uri="{C3380CC4-5D6E-409C-BE32-E72D297353CC}">
              <c16:uniqueId val="{00000000-BC4C-4965-A821-54605242E0C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86.51</c:v>
                </c:pt>
                <c:pt idx="3">
                  <c:v>89.17</c:v>
                </c:pt>
                <c:pt idx="4">
                  <c:v>85.67</c:v>
                </c:pt>
              </c:numCache>
            </c:numRef>
          </c:val>
          <c:smooth val="0"/>
          <c:extLst>
            <c:ext xmlns:c16="http://schemas.microsoft.com/office/drawing/2014/chart" uri="{C3380CC4-5D6E-409C-BE32-E72D297353CC}">
              <c16:uniqueId val="{00000001-BC4C-4965-A821-54605242E0C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149.96</c:v>
                </c:pt>
                <c:pt idx="1">
                  <c:v>149.79</c:v>
                </c:pt>
                <c:pt idx="2">
                  <c:v>149.91</c:v>
                </c:pt>
                <c:pt idx="3">
                  <c:v>150.08000000000001</c:v>
                </c:pt>
                <c:pt idx="4">
                  <c:v>150.15</c:v>
                </c:pt>
              </c:numCache>
            </c:numRef>
          </c:val>
          <c:extLst>
            <c:ext xmlns:c16="http://schemas.microsoft.com/office/drawing/2014/chart" uri="{C3380CC4-5D6E-409C-BE32-E72D297353CC}">
              <c16:uniqueId val="{00000000-B115-47BE-AC09-D035F61AC84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188.24</c:v>
                </c:pt>
                <c:pt idx="3">
                  <c:v>184.85</c:v>
                </c:pt>
                <c:pt idx="4">
                  <c:v>194.78</c:v>
                </c:pt>
              </c:numCache>
            </c:numRef>
          </c:val>
          <c:smooth val="0"/>
          <c:extLst>
            <c:ext xmlns:c16="http://schemas.microsoft.com/office/drawing/2014/chart" uri="{C3380CC4-5D6E-409C-BE32-E72D297353CC}">
              <c16:uniqueId val="{00000001-B115-47BE-AC09-D035F61AC84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4" zoomScale="90" zoomScaleNormal="90" workbookViewId="0">
      <selection activeCell="BL6" sqref="BL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徳島県　吉野川市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5">
        <f>データ!S6</f>
        <v>37558</v>
      </c>
      <c r="AM8" s="45"/>
      <c r="AN8" s="45"/>
      <c r="AO8" s="45"/>
      <c r="AP8" s="45"/>
      <c r="AQ8" s="45"/>
      <c r="AR8" s="45"/>
      <c r="AS8" s="45"/>
      <c r="AT8" s="44">
        <f>データ!T6</f>
        <v>144.13999999999999</v>
      </c>
      <c r="AU8" s="44"/>
      <c r="AV8" s="44"/>
      <c r="AW8" s="44"/>
      <c r="AX8" s="44"/>
      <c r="AY8" s="44"/>
      <c r="AZ8" s="44"/>
      <c r="BA8" s="44"/>
      <c r="BB8" s="44">
        <f>データ!U6</f>
        <v>260.57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61.08</v>
      </c>
      <c r="J10" s="44"/>
      <c r="K10" s="44"/>
      <c r="L10" s="44"/>
      <c r="M10" s="44"/>
      <c r="N10" s="44"/>
      <c r="O10" s="44"/>
      <c r="P10" s="44">
        <f>データ!P6</f>
        <v>42.35</v>
      </c>
      <c r="Q10" s="44"/>
      <c r="R10" s="44"/>
      <c r="S10" s="44"/>
      <c r="T10" s="44"/>
      <c r="U10" s="44"/>
      <c r="V10" s="44"/>
      <c r="W10" s="44">
        <f>データ!Q6</f>
        <v>86.22</v>
      </c>
      <c r="X10" s="44"/>
      <c r="Y10" s="44"/>
      <c r="Z10" s="44"/>
      <c r="AA10" s="44"/>
      <c r="AB10" s="44"/>
      <c r="AC10" s="44"/>
      <c r="AD10" s="45">
        <f>データ!R6</f>
        <v>1980</v>
      </c>
      <c r="AE10" s="45"/>
      <c r="AF10" s="45"/>
      <c r="AG10" s="45"/>
      <c r="AH10" s="45"/>
      <c r="AI10" s="45"/>
      <c r="AJ10" s="45"/>
      <c r="AK10" s="2"/>
      <c r="AL10" s="45">
        <f>データ!V6</f>
        <v>15785</v>
      </c>
      <c r="AM10" s="45"/>
      <c r="AN10" s="45"/>
      <c r="AO10" s="45"/>
      <c r="AP10" s="45"/>
      <c r="AQ10" s="45"/>
      <c r="AR10" s="45"/>
      <c r="AS10" s="45"/>
      <c r="AT10" s="44">
        <f>データ!W6</f>
        <v>7.3</v>
      </c>
      <c r="AU10" s="44"/>
      <c r="AV10" s="44"/>
      <c r="AW10" s="44"/>
      <c r="AX10" s="44"/>
      <c r="AY10" s="44"/>
      <c r="AZ10" s="44"/>
      <c r="BA10" s="44"/>
      <c r="BB10" s="44">
        <f>データ!X6</f>
        <v>2162.33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gcJX8HIaPoUD4fCXsIpa/jZJXOzApO/u2PPn/OC8bx9If0nwvcUjW0pWX+Saz/Ut/uM/fp5gjP6LdXe3UkdliQ==" saltValue="SSnhP+7+kirtpqD2X+F8W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362051</v>
      </c>
      <c r="D6" s="19">
        <f t="shared" si="3"/>
        <v>46</v>
      </c>
      <c r="E6" s="19">
        <f t="shared" si="3"/>
        <v>17</v>
      </c>
      <c r="F6" s="19">
        <f t="shared" si="3"/>
        <v>1</v>
      </c>
      <c r="G6" s="19">
        <f t="shared" si="3"/>
        <v>0</v>
      </c>
      <c r="H6" s="19" t="str">
        <f t="shared" si="3"/>
        <v>徳島県　吉野川市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61.08</v>
      </c>
      <c r="P6" s="20">
        <f t="shared" si="3"/>
        <v>42.35</v>
      </c>
      <c r="Q6" s="20">
        <f t="shared" si="3"/>
        <v>86.22</v>
      </c>
      <c r="R6" s="20">
        <f t="shared" si="3"/>
        <v>1980</v>
      </c>
      <c r="S6" s="20">
        <f t="shared" si="3"/>
        <v>37558</v>
      </c>
      <c r="T6" s="20">
        <f t="shared" si="3"/>
        <v>144.13999999999999</v>
      </c>
      <c r="U6" s="20">
        <f t="shared" si="3"/>
        <v>260.57</v>
      </c>
      <c r="V6" s="20">
        <f t="shared" si="3"/>
        <v>15785</v>
      </c>
      <c r="W6" s="20">
        <f t="shared" si="3"/>
        <v>7.3</v>
      </c>
      <c r="X6" s="20">
        <f t="shared" si="3"/>
        <v>2162.33</v>
      </c>
      <c r="Y6" s="21">
        <f>IF(Y7="",NA(),Y7)</f>
        <v>105.54</v>
      </c>
      <c r="Z6" s="21">
        <f t="shared" ref="Z6:AH6" si="4">IF(Z7="",NA(),Z7)</f>
        <v>101.37</v>
      </c>
      <c r="AA6" s="21">
        <f t="shared" si="4"/>
        <v>101</v>
      </c>
      <c r="AB6" s="21">
        <f t="shared" si="4"/>
        <v>101.08</v>
      </c>
      <c r="AC6" s="21">
        <f t="shared" si="4"/>
        <v>101.15</v>
      </c>
      <c r="AD6" s="21">
        <f t="shared" si="4"/>
        <v>107.81</v>
      </c>
      <c r="AE6" s="21">
        <f t="shared" si="4"/>
        <v>107.54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26.07</v>
      </c>
      <c r="AR6" s="21">
        <f t="shared" si="5"/>
        <v>26.89</v>
      </c>
      <c r="AS6" s="21">
        <f t="shared" si="5"/>
        <v>23.18</v>
      </c>
      <c r="AT6" s="20" t="str">
        <f>IF(AT7="","",IF(AT7="-","【-】","【"&amp;SUBSTITUTE(TEXT(AT7,"#,##0.00"),"-","△")&amp;"】"))</f>
        <v>【3.12】</v>
      </c>
      <c r="AU6" s="21">
        <f>IF(AU7="",NA(),AU7)</f>
        <v>34.31</v>
      </c>
      <c r="AV6" s="21">
        <f t="shared" ref="AV6:BD6" si="6">IF(AV7="",NA(),AV7)</f>
        <v>51.48</v>
      </c>
      <c r="AW6" s="21">
        <f t="shared" si="6"/>
        <v>63.8</v>
      </c>
      <c r="AX6" s="21">
        <f t="shared" si="6"/>
        <v>67.44</v>
      </c>
      <c r="AY6" s="21">
        <f t="shared" si="6"/>
        <v>62.09</v>
      </c>
      <c r="AZ6" s="21">
        <f t="shared" si="6"/>
        <v>48.56</v>
      </c>
      <c r="BA6" s="21">
        <f t="shared" si="6"/>
        <v>47.58</v>
      </c>
      <c r="BB6" s="21">
        <f t="shared" si="6"/>
        <v>65.87</v>
      </c>
      <c r="BC6" s="21">
        <f t="shared" si="6"/>
        <v>77.260000000000005</v>
      </c>
      <c r="BD6" s="21">
        <f t="shared" si="6"/>
        <v>80.010000000000005</v>
      </c>
      <c r="BE6" s="20" t="str">
        <f>IF(BE7="","",IF(BE7="-","【-】","【"&amp;SUBSTITUTE(TEXT(BE7,"#,##0.00"),"-","△")&amp;"】"))</f>
        <v>【82.75】</v>
      </c>
      <c r="BF6" s="21">
        <f>IF(BF7="",NA(),BF7)</f>
        <v>2013.7</v>
      </c>
      <c r="BG6" s="21">
        <f t="shared" ref="BG6:BO6" si="7">IF(BG7="",NA(),BG7)</f>
        <v>1604.66</v>
      </c>
      <c r="BH6" s="21">
        <f t="shared" si="7"/>
        <v>1589.4</v>
      </c>
      <c r="BI6" s="21">
        <f t="shared" si="7"/>
        <v>1653.57</v>
      </c>
      <c r="BJ6" s="21">
        <f t="shared" si="7"/>
        <v>1411.33</v>
      </c>
      <c r="BK6" s="21">
        <f t="shared" si="7"/>
        <v>1245.0999999999999</v>
      </c>
      <c r="BL6" s="21">
        <f t="shared" si="7"/>
        <v>1108.8</v>
      </c>
      <c r="BM6" s="21">
        <f t="shared" si="7"/>
        <v>742.08</v>
      </c>
      <c r="BN6" s="21">
        <f t="shared" si="7"/>
        <v>730.84</v>
      </c>
      <c r="BO6" s="21">
        <f t="shared" si="7"/>
        <v>706.45</v>
      </c>
      <c r="BP6" s="20" t="str">
        <f>IF(BP7="","",IF(BP7="-","【-】","【"&amp;SUBSTITUTE(TEXT(BP7,"#,##0.00"),"-","△")&amp;"】"))</f>
        <v>【602.56】</v>
      </c>
      <c r="BQ6" s="21">
        <f>IF(BQ7="",NA(),BQ7)</f>
        <v>64.459999999999994</v>
      </c>
      <c r="BR6" s="21">
        <f t="shared" ref="BR6:BZ6" si="8">IF(BR7="",NA(),BR7)</f>
        <v>56.55</v>
      </c>
      <c r="BS6" s="21">
        <f t="shared" si="8"/>
        <v>57.35</v>
      </c>
      <c r="BT6" s="21">
        <f t="shared" si="8"/>
        <v>57.21</v>
      </c>
      <c r="BU6" s="21">
        <f t="shared" si="8"/>
        <v>57.51</v>
      </c>
      <c r="BV6" s="21">
        <f t="shared" si="8"/>
        <v>79.77</v>
      </c>
      <c r="BW6" s="21">
        <f t="shared" si="8"/>
        <v>79.63</v>
      </c>
      <c r="BX6" s="21">
        <f t="shared" si="8"/>
        <v>86.51</v>
      </c>
      <c r="BY6" s="21">
        <f t="shared" si="8"/>
        <v>89.17</v>
      </c>
      <c r="BZ6" s="21">
        <f t="shared" si="8"/>
        <v>85.67</v>
      </c>
      <c r="CA6" s="20" t="str">
        <f>IF(CA7="","",IF(CA7="-","【-】","【"&amp;SUBSTITUTE(TEXT(CA7,"#,##0.00"),"-","△")&amp;"】"))</f>
        <v>【97.94】</v>
      </c>
      <c r="CB6" s="21">
        <f>IF(CB7="",NA(),CB7)</f>
        <v>149.96</v>
      </c>
      <c r="CC6" s="21">
        <f t="shared" ref="CC6:CK6" si="9">IF(CC7="",NA(),CC7)</f>
        <v>149.79</v>
      </c>
      <c r="CD6" s="21">
        <f t="shared" si="9"/>
        <v>149.91</v>
      </c>
      <c r="CE6" s="21">
        <f t="shared" si="9"/>
        <v>150.08000000000001</v>
      </c>
      <c r="CF6" s="21">
        <f t="shared" si="9"/>
        <v>150.15</v>
      </c>
      <c r="CG6" s="21">
        <f t="shared" si="9"/>
        <v>214.56</v>
      </c>
      <c r="CH6" s="21">
        <f t="shared" si="9"/>
        <v>213.66</v>
      </c>
      <c r="CI6" s="21">
        <f t="shared" si="9"/>
        <v>188.24</v>
      </c>
      <c r="CJ6" s="21">
        <f t="shared" si="9"/>
        <v>184.85</v>
      </c>
      <c r="CK6" s="21">
        <f t="shared" si="9"/>
        <v>194.78</v>
      </c>
      <c r="CL6" s="20" t="str">
        <f>IF(CL7="","",IF(CL7="-","【-】","【"&amp;SUBSTITUTE(TEXT(CL7,"#,##0.00"),"-","△")&amp;"】"))</f>
        <v>【140.98】</v>
      </c>
      <c r="CM6" s="21">
        <f>IF(CM7="",NA(),CM7)</f>
        <v>59.26</v>
      </c>
      <c r="CN6" s="21">
        <f t="shared" ref="CN6:CV6" si="10">IF(CN7="",NA(),CN7)</f>
        <v>56.77</v>
      </c>
      <c r="CO6" s="21">
        <f t="shared" si="10"/>
        <v>54.69</v>
      </c>
      <c r="CP6" s="21">
        <f t="shared" si="10"/>
        <v>57</v>
      </c>
      <c r="CQ6" s="21">
        <f t="shared" si="10"/>
        <v>56.25</v>
      </c>
      <c r="CR6" s="21">
        <f t="shared" si="10"/>
        <v>49.47</v>
      </c>
      <c r="CS6" s="21">
        <f t="shared" si="10"/>
        <v>48.19</v>
      </c>
      <c r="CT6" s="21">
        <f t="shared" si="10"/>
        <v>54.86</v>
      </c>
      <c r="CU6" s="21">
        <f t="shared" si="10"/>
        <v>55.04</v>
      </c>
      <c r="CV6" s="21">
        <f t="shared" si="10"/>
        <v>53.26</v>
      </c>
      <c r="CW6" s="20" t="str">
        <f>IF(CW7="","",IF(CW7="-","【-】","【"&amp;SUBSTITUTE(TEXT(CW7,"#,##0.00"),"-","△")&amp;"】"))</f>
        <v>【60.13】</v>
      </c>
      <c r="CX6" s="21">
        <f>IF(CX7="",NA(),CX7)</f>
        <v>84.18</v>
      </c>
      <c r="CY6" s="21">
        <f t="shared" ref="CY6:DG6" si="11">IF(CY7="",NA(),CY7)</f>
        <v>85.06</v>
      </c>
      <c r="CZ6" s="21">
        <f t="shared" si="11"/>
        <v>85.45</v>
      </c>
      <c r="DA6" s="21">
        <f t="shared" si="11"/>
        <v>85.36</v>
      </c>
      <c r="DB6" s="21">
        <f t="shared" si="11"/>
        <v>85.46</v>
      </c>
      <c r="DC6" s="21">
        <f t="shared" si="11"/>
        <v>82.06</v>
      </c>
      <c r="DD6" s="21">
        <f t="shared" si="11"/>
        <v>82.26</v>
      </c>
      <c r="DE6" s="21">
        <f t="shared" si="11"/>
        <v>91.37</v>
      </c>
      <c r="DF6" s="21">
        <f t="shared" si="11"/>
        <v>91.92</v>
      </c>
      <c r="DG6" s="21">
        <f t="shared" si="11"/>
        <v>91.12</v>
      </c>
      <c r="DH6" s="20" t="str">
        <f>IF(DH7="","",IF(DH7="-","【-】","【"&amp;SUBSTITUTE(TEXT(DH7,"#,##0.00"),"-","△")&amp;"】"))</f>
        <v>【96.00】</v>
      </c>
      <c r="DI6" s="21">
        <f>IF(DI7="",NA(),DI7)</f>
        <v>49.78</v>
      </c>
      <c r="DJ6" s="21">
        <f t="shared" ref="DJ6:DR6" si="12">IF(DJ7="",NA(),DJ7)</f>
        <v>50.93</v>
      </c>
      <c r="DK6" s="21">
        <f t="shared" si="12"/>
        <v>51.59</v>
      </c>
      <c r="DL6" s="21">
        <f t="shared" si="12"/>
        <v>52.83</v>
      </c>
      <c r="DM6" s="21">
        <f t="shared" si="12"/>
        <v>53.9</v>
      </c>
      <c r="DN6" s="21">
        <f t="shared" si="12"/>
        <v>19.93</v>
      </c>
      <c r="DO6" s="21">
        <f t="shared" si="12"/>
        <v>21.94</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1">
        <f t="shared" si="13"/>
        <v>0.74</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362051</v>
      </c>
      <c r="D7" s="23">
        <v>46</v>
      </c>
      <c r="E7" s="23">
        <v>17</v>
      </c>
      <c r="F7" s="23">
        <v>1</v>
      </c>
      <c r="G7" s="23">
        <v>0</v>
      </c>
      <c r="H7" s="23" t="s">
        <v>96</v>
      </c>
      <c r="I7" s="23" t="s">
        <v>97</v>
      </c>
      <c r="J7" s="23" t="s">
        <v>98</v>
      </c>
      <c r="K7" s="23" t="s">
        <v>99</v>
      </c>
      <c r="L7" s="23" t="s">
        <v>100</v>
      </c>
      <c r="M7" s="23" t="s">
        <v>101</v>
      </c>
      <c r="N7" s="24" t="s">
        <v>102</v>
      </c>
      <c r="O7" s="24">
        <v>61.08</v>
      </c>
      <c r="P7" s="24">
        <v>42.35</v>
      </c>
      <c r="Q7" s="24">
        <v>86.22</v>
      </c>
      <c r="R7" s="24">
        <v>1980</v>
      </c>
      <c r="S7" s="24">
        <v>37558</v>
      </c>
      <c r="T7" s="24">
        <v>144.13999999999999</v>
      </c>
      <c r="U7" s="24">
        <v>260.57</v>
      </c>
      <c r="V7" s="24">
        <v>15785</v>
      </c>
      <c r="W7" s="24">
        <v>7.3</v>
      </c>
      <c r="X7" s="24">
        <v>2162.33</v>
      </c>
      <c r="Y7" s="24">
        <v>105.54</v>
      </c>
      <c r="Z7" s="24">
        <v>101.37</v>
      </c>
      <c r="AA7" s="24">
        <v>101</v>
      </c>
      <c r="AB7" s="24">
        <v>101.08</v>
      </c>
      <c r="AC7" s="24">
        <v>101.15</v>
      </c>
      <c r="AD7" s="24">
        <v>107.81</v>
      </c>
      <c r="AE7" s="24">
        <v>107.54</v>
      </c>
      <c r="AF7" s="24">
        <v>105.35</v>
      </c>
      <c r="AG7" s="24">
        <v>106.8</v>
      </c>
      <c r="AH7" s="24">
        <v>104.65</v>
      </c>
      <c r="AI7" s="24">
        <v>105.36</v>
      </c>
      <c r="AJ7" s="24">
        <v>0</v>
      </c>
      <c r="AK7" s="24">
        <v>0</v>
      </c>
      <c r="AL7" s="24">
        <v>0</v>
      </c>
      <c r="AM7" s="24">
        <v>0</v>
      </c>
      <c r="AN7" s="24">
        <v>0</v>
      </c>
      <c r="AO7" s="24">
        <v>18.2</v>
      </c>
      <c r="AP7" s="24">
        <v>19.059999999999999</v>
      </c>
      <c r="AQ7" s="24">
        <v>26.07</v>
      </c>
      <c r="AR7" s="24">
        <v>26.89</v>
      </c>
      <c r="AS7" s="24">
        <v>23.18</v>
      </c>
      <c r="AT7" s="24">
        <v>3.12</v>
      </c>
      <c r="AU7" s="24">
        <v>34.31</v>
      </c>
      <c r="AV7" s="24">
        <v>51.48</v>
      </c>
      <c r="AW7" s="24">
        <v>63.8</v>
      </c>
      <c r="AX7" s="24">
        <v>67.44</v>
      </c>
      <c r="AY7" s="24">
        <v>62.09</v>
      </c>
      <c r="AZ7" s="24">
        <v>48.56</v>
      </c>
      <c r="BA7" s="24">
        <v>47.58</v>
      </c>
      <c r="BB7" s="24">
        <v>65.87</v>
      </c>
      <c r="BC7" s="24">
        <v>77.260000000000005</v>
      </c>
      <c r="BD7" s="24">
        <v>80.010000000000005</v>
      </c>
      <c r="BE7" s="24">
        <v>82.75</v>
      </c>
      <c r="BF7" s="24">
        <v>2013.7</v>
      </c>
      <c r="BG7" s="24">
        <v>1604.66</v>
      </c>
      <c r="BH7" s="24">
        <v>1589.4</v>
      </c>
      <c r="BI7" s="24">
        <v>1653.57</v>
      </c>
      <c r="BJ7" s="24">
        <v>1411.33</v>
      </c>
      <c r="BK7" s="24">
        <v>1245.0999999999999</v>
      </c>
      <c r="BL7" s="24">
        <v>1108.8</v>
      </c>
      <c r="BM7" s="24">
        <v>742.08</v>
      </c>
      <c r="BN7" s="24">
        <v>730.84</v>
      </c>
      <c r="BO7" s="24">
        <v>706.45</v>
      </c>
      <c r="BP7" s="24">
        <v>602.55999999999995</v>
      </c>
      <c r="BQ7" s="24">
        <v>64.459999999999994</v>
      </c>
      <c r="BR7" s="24">
        <v>56.55</v>
      </c>
      <c r="BS7" s="24">
        <v>57.35</v>
      </c>
      <c r="BT7" s="24">
        <v>57.21</v>
      </c>
      <c r="BU7" s="24">
        <v>57.51</v>
      </c>
      <c r="BV7" s="24">
        <v>79.77</v>
      </c>
      <c r="BW7" s="24">
        <v>79.63</v>
      </c>
      <c r="BX7" s="24">
        <v>86.51</v>
      </c>
      <c r="BY7" s="24">
        <v>89.17</v>
      </c>
      <c r="BZ7" s="24">
        <v>85.67</v>
      </c>
      <c r="CA7" s="24">
        <v>97.94</v>
      </c>
      <c r="CB7" s="24">
        <v>149.96</v>
      </c>
      <c r="CC7" s="24">
        <v>149.79</v>
      </c>
      <c r="CD7" s="24">
        <v>149.91</v>
      </c>
      <c r="CE7" s="24">
        <v>150.08000000000001</v>
      </c>
      <c r="CF7" s="24">
        <v>150.15</v>
      </c>
      <c r="CG7" s="24">
        <v>214.56</v>
      </c>
      <c r="CH7" s="24">
        <v>213.66</v>
      </c>
      <c r="CI7" s="24">
        <v>188.24</v>
      </c>
      <c r="CJ7" s="24">
        <v>184.85</v>
      </c>
      <c r="CK7" s="24">
        <v>194.78</v>
      </c>
      <c r="CL7" s="24">
        <v>140.97999999999999</v>
      </c>
      <c r="CM7" s="24">
        <v>59.26</v>
      </c>
      <c r="CN7" s="24">
        <v>56.77</v>
      </c>
      <c r="CO7" s="24">
        <v>54.69</v>
      </c>
      <c r="CP7" s="24">
        <v>57</v>
      </c>
      <c r="CQ7" s="24">
        <v>56.25</v>
      </c>
      <c r="CR7" s="24">
        <v>49.47</v>
      </c>
      <c r="CS7" s="24">
        <v>48.19</v>
      </c>
      <c r="CT7" s="24">
        <v>54.86</v>
      </c>
      <c r="CU7" s="24">
        <v>55.04</v>
      </c>
      <c r="CV7" s="24">
        <v>53.26</v>
      </c>
      <c r="CW7" s="24">
        <v>60.13</v>
      </c>
      <c r="CX7" s="24">
        <v>84.18</v>
      </c>
      <c r="CY7" s="24">
        <v>85.06</v>
      </c>
      <c r="CZ7" s="24">
        <v>85.45</v>
      </c>
      <c r="DA7" s="24">
        <v>85.36</v>
      </c>
      <c r="DB7" s="24">
        <v>85.46</v>
      </c>
      <c r="DC7" s="24">
        <v>82.06</v>
      </c>
      <c r="DD7" s="24">
        <v>82.26</v>
      </c>
      <c r="DE7" s="24">
        <v>91.37</v>
      </c>
      <c r="DF7" s="24">
        <v>91.92</v>
      </c>
      <c r="DG7" s="24">
        <v>91.12</v>
      </c>
      <c r="DH7" s="24">
        <v>96</v>
      </c>
      <c r="DI7" s="24">
        <v>49.78</v>
      </c>
      <c r="DJ7" s="24">
        <v>50.93</v>
      </c>
      <c r="DK7" s="24">
        <v>51.59</v>
      </c>
      <c r="DL7" s="24">
        <v>52.83</v>
      </c>
      <c r="DM7" s="24">
        <v>53.9</v>
      </c>
      <c r="DN7" s="24">
        <v>19.93</v>
      </c>
      <c r="DO7" s="24">
        <v>21.94</v>
      </c>
      <c r="DP7" s="24">
        <v>29.42</v>
      </c>
      <c r="DQ7" s="24">
        <v>31.14</v>
      </c>
      <c r="DR7" s="24">
        <v>33.11</v>
      </c>
      <c r="DS7" s="24">
        <v>42.2</v>
      </c>
      <c r="DT7" s="24">
        <v>0</v>
      </c>
      <c r="DU7" s="24">
        <v>0</v>
      </c>
      <c r="DV7" s="24">
        <v>0</v>
      </c>
      <c r="DW7" s="24">
        <v>0</v>
      </c>
      <c r="DX7" s="24">
        <v>0</v>
      </c>
      <c r="DY7" s="24">
        <v>0</v>
      </c>
      <c r="DZ7" s="24">
        <v>0</v>
      </c>
      <c r="EA7" s="24">
        <v>0.74</v>
      </c>
      <c r="EB7" s="24">
        <v>0.76</v>
      </c>
      <c r="EC7" s="24">
        <v>0.94</v>
      </c>
      <c r="ED7" s="24">
        <v>9.4600000000000009</v>
      </c>
      <c r="EE7" s="24">
        <v>0</v>
      </c>
      <c r="EF7" s="24">
        <v>0</v>
      </c>
      <c r="EG7" s="24">
        <v>0</v>
      </c>
      <c r="EH7" s="24">
        <v>0</v>
      </c>
      <c r="EI7" s="24">
        <v>0</v>
      </c>
      <c r="EJ7" s="24">
        <v>0.32</v>
      </c>
      <c r="EK7" s="24">
        <v>0.1</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00640:伊藤 春奈</cp:lastModifiedBy>
  <cp:lastPrinted>2026-01-19T06:13:06Z</cp:lastPrinted>
  <dcterms:created xsi:type="dcterms:W3CDTF">2025-12-23T06:04:54Z</dcterms:created>
  <dcterms:modified xsi:type="dcterms:W3CDTF">2026-01-19T06:50:14Z</dcterms:modified>
  <cp:category/>
</cp:coreProperties>
</file>