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s050788\共有\SZ950200上下水道局経営企画課\財務２係\03共通\03 照会・回答（県・庁内等）\県\経営比較分析表\令和07年度（対象：令和06年度決算）\02_回答\"/>
    </mc:Choice>
  </mc:AlternateContent>
  <workbookProtection workbookAlgorithmName="SHA-512" workbookHashValue="x9RAYOakwbolwdHYXG+ltSJ+eRfxJqw4vfIVfzyGZh6Gw11P0TtYbxDwqSvEOSAi8KvpPuyJK0A3ROurxzI/zQ==" workbookSaltValue="MVygumvhQD+Txvq80dWkLQ=="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AT8" i="4"/>
  <c r="W8" i="4"/>
  <c r="P8" i="4"/>
  <c r="B6"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<sst xmlns="http://schemas.openxmlformats.org/spreadsheetml/2006/main" count="231" uniqueCount="115">
  <si>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</si>
  <si>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</si>
  <si>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</si>
  <si>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</si>
  <si>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</si>
  <si>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</si>
  <si>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</si>
  <si>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</si>
  <si>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</si>
  <si>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</si>
  <si>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</si>
  <si>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</si>
  <si>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</si>
  <si>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</si>
  <si>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</si>
  <si>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</si>
  <si>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</si>
  <si>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</si>
  <si>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</si>
  <si>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</si>
  <si>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</si>
  <si>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</si>
  <si>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</si>
  <si>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</si>
  <si>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</si>
  <si>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</si>
  <si>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</si>
  <si>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</si>
  <si>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</si>
  <si>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</si>
  <si>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</si>
  <si>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</si>
  <si>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</si>
  <si>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</si>
  <si>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</si>
  <si>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</si>
  <si>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</si>
  <si>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</si>
  <si>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</si>
  <si>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</si>
  <si>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</si>
  <si>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</si>
  <si>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</si>
  <si>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</si>
  <si>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</si>
  <si>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</si>
  <si>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</si>
  <si>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</si>
  <si>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</si>
  <si>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</si>
  <si>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</si>
  <si>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</si>
  <si>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</si>
  <si>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</si>
  <si>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</si>
  <si>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</si>
  <si>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</si>
  <si>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</si>
  <si>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</si>
  <si>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</si>
  <si>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</si>
  <si>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</si>
  <si>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</si>
  <si>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</si>
  <si>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</si>
  <si>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</si>
  <si>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</si>
  <si>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</si>
  <si>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</si>
  <si>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</si>
  <si>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</si>
  <si>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</si>
  <si>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</si>
  <si>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</si>
  <si>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</si>
  <si>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</si>
  <si>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</si>
  <si>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</si>
  <si>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</si>
  <si>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</si>
  <si>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</si>
  <si>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</si>
  <si>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</si>
  <si>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</si>
  <si>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</si>
  <si>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</si>
  <si>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</si>
  <si>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</si>
  <si>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</si>
  <si>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</si>
  <si>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</si>
  <si>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</si>
  <si>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</si>
  <si>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</si>
  <si>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</si>
  <si>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</si>
  <si>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徳島市</t>
  </si>
  <si>
    <t>法適用</t>
  </si>
  <si>
    <t>下水道事業</t>
  </si>
  <si>
    <t>公共下水道</t>
  </si>
  <si>
    <t>Bc1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</si>
  <si>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</si>
  <si>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</si>
  <si>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</si>
  <si>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</si>
  <si>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</si>
  <si>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</si>
  <si>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</si>
  <si>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</si>
  <si>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</si>
  <si>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</si>
  <si>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</si>
  <si>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２年連続の黒字決算となり、①経常収支比率は100％を上回り、②累積欠損金比率も前年度より低下している。
　ただ、資金面においては、不足分を一時借入金で対応するなど、十分確保出来ておらず、③流動比率及び④企業債残高対事業規模比率については全国平均との乖離が大きくなっているが、令和８年度に使用料改定の実施及び汚水処理施設の整備が概成する予定であることから、比率は改善されていくものと考えている。
　⑤経費回収率については、有収水量の減等の影響により前年度を下回ったものの100％を上回っており、⑥汚水処理原価についても全国平均と比べて費用が抑えられているが令和４年度に公共下水道の処理区域が縮小されたことや人口減少が進む中、施設の老朽化に伴い、今後維持管理経費の増が見込まれることから、引き続き厳しい運営状態が継続することが想定される。
　令和６年度は、北部処理区を中心として下水道整備を進めてきたものの、⑦施設利用率、⑧水洗化率は全国平均を下回っていることから、引き続き接続率の向上に努めていきたい。</t>
    <rPh sb="2" eb="3">
      <t>ネン</t>
    </rPh>
    <rPh sb="3" eb="5">
      <t>レンゾク</t>
    </rPh>
    <rPh sb="6" eb="8">
      <t>クロジ</t>
    </rPh>
    <rPh sb="8" eb="10">
      <t>ケッサン</t>
    </rPh>
    <rPh sb="100" eb="101">
      <t>オヨ</t>
    </rPh>
    <rPh sb="103" eb="106">
      <t>キギョウサイ</t>
    </rPh>
    <rPh sb="106" eb="108">
      <t>ザンダカ</t>
    </rPh>
    <rPh sb="108" eb="109">
      <t>タイ</t>
    </rPh>
    <rPh sb="109" eb="111">
      <t>ジギョウ</t>
    </rPh>
    <rPh sb="111" eb="113">
      <t>キボ</t>
    </rPh>
    <rPh sb="113" eb="115">
      <t>ヒリツ</t>
    </rPh>
    <rPh sb="126" eb="128">
      <t>カイリ</t>
    </rPh>
    <rPh sb="129" eb="130">
      <t>オオ</t>
    </rPh>
    <rPh sb="139" eb="141">
      <t>レイワ</t>
    </rPh>
    <rPh sb="142" eb="144">
      <t>ネンド</t>
    </rPh>
    <rPh sb="145" eb="148">
      <t>シヨウリョウ</t>
    </rPh>
    <rPh sb="148" eb="150">
      <t>カイテイ</t>
    </rPh>
    <rPh sb="151" eb="153">
      <t>ジッシ</t>
    </rPh>
    <rPh sb="153" eb="154">
      <t>オヨ</t>
    </rPh>
    <rPh sb="155" eb="157">
      <t>オスイ</t>
    </rPh>
    <rPh sb="157" eb="161">
      <t>ショリシセツ</t>
    </rPh>
    <rPh sb="162" eb="164">
      <t>セイビ</t>
    </rPh>
    <rPh sb="213" eb="217">
      <t>ユウシュウスイリョウ</t>
    </rPh>
    <rPh sb="218" eb="219">
      <t>ゲン</t>
    </rPh>
    <rPh sb="219" eb="220">
      <t>ナド</t>
    </rPh>
    <rPh sb="221" eb="223">
      <t>エイキョウ</t>
    </rPh>
    <rPh sb="226" eb="229">
      <t>ゼンネンド</t>
    </rPh>
    <rPh sb="230" eb="232">
      <t>シタマワ</t>
    </rPh>
    <rPh sb="280" eb="282">
      <t>レイワ</t>
    </rPh>
    <rPh sb="283" eb="285">
      <t>ネンド</t>
    </rPh>
    <rPh sb="286" eb="291">
      <t>コウキョウゲスイドウ</t>
    </rPh>
    <rPh sb="292" eb="296">
      <t>ショリクイキ</t>
    </rPh>
    <rPh sb="297" eb="299">
      <t>シュクショウ</t>
    </rPh>
    <rPh sb="305" eb="309">
      <t>ジンコウゲンショウ</t>
    </rPh>
    <rPh sb="310" eb="311">
      <t>スス</t>
    </rPh>
    <rPh sb="312" eb="313">
      <t>ナカ</t>
    </rPh>
    <rPh sb="373" eb="375">
      <t>レイワ</t>
    </rPh>
    <rPh sb="376" eb="378">
      <t>ネンド</t>
    </rPh>
    <rPh sb="386" eb="388">
      <t>チュウシン</t>
    </rPh>
    <rPh sb="446" eb="447">
      <t>ツト</t>
    </rPh>
    <phoneticPr fontId="4"/>
  </si>
  <si>
    <t>　経営面において、２年連続の黒字決算となったものの、資金不足・累積欠損金の解消には至っておらず、人口減少や節水機器の普及等に伴う使用量の減少傾向が続いており、経営状況は引き続き厳しい状況が続くと想定される。
　また、施設の老朽化の進捗に伴い、計画的な改築・更新を進めていく必要があることに加え、南海トラフ地震を想定した、地震や津波等の災害対策にも備える必要があり、対応に多額の費用が掛かることが想定される。
　将来にわたって、持続的かつ安定的な下水道サービスを提供するため、下水道使用料の適正化や、ウォーターPPPの導入、事業の外部委託の活用により事業の集約・集中を進める等一層の経営の効率化・健全化を図る必要がある。</t>
    <rPh sb="10" eb="11">
      <t>ネン</t>
    </rPh>
    <rPh sb="11" eb="13">
      <t>レンゾク</t>
    </rPh>
    <rPh sb="26" eb="28">
      <t>シキン</t>
    </rPh>
    <rPh sb="28" eb="30">
      <t>フソク</t>
    </rPh>
    <rPh sb="145" eb="146">
      <t>クワ</t>
    </rPh>
    <rPh sb="198" eb="200">
      <t>ソウテイ</t>
    </rPh>
    <phoneticPr fontId="4"/>
  </si>
  <si>
    <r>
      <t xml:space="preserve">　本市においては、昭和23年より公共下水道に着手しており、当初に整備した下水道施設の老朽化が進み、地方公営企業法等に定められている50年の法定耐用年数を超過した管渠も多く、①有形固定資産減価償却率は50％を超過し、全国平均を大きく上回っており、②管渠老朽化率も大幅に上回っている。
</t>
    </r>
    <r>
      <rPr>
        <sz val="11"/>
        <color rgb="FFFF0000"/>
        <rFont val="ＭＳ ゴシック"/>
        <family val="3"/>
        <charset val="128"/>
      </rPr>
      <t xml:space="preserve">　
</t>
    </r>
    <r>
      <rPr>
        <sz val="11"/>
        <rFont val="ＭＳ ゴシック"/>
        <family val="3"/>
        <charset val="128"/>
      </rPr>
      <t>　また、③管渠改善率についても、全国平均を下回る状況となっていることから、ストックマネジメント計画等に基づき、計画的・効率的に改築・更新を進めていく必要がある。</t>
    </r>
    <rPh sb="190" eb="192">
      <t>ケイカク</t>
    </rPh>
    <rPh sb="192" eb="193">
      <t>ナド</t>
    </rPh>
    <rPh sb="194" eb="195">
      <t>モト</t>
    </rPh>
    <rPh sb="198" eb="201">
      <t>ケイカクテキ</t>
    </rPh>
    <rPh sb="202" eb="205">
      <t>コウリツテキ</t>
    </rPh>
    <rPh sb="206" eb="208">
      <t>カイチク</t>
    </rPh>
    <rPh sb="209" eb="211">
      <t>コウシン</t>
    </rPh>
    <rPh sb="212" eb="213">
      <t>スス</t>
    </rPh>
    <rPh sb="217" eb="21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</si>
</sst>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0.04</c:v>
                </c:pt>
                <c:pt idx="1">
                  <c:v>0.1</c:v>
                </c:pt>
                <c:pt idx="2">
                  <c:v>0.21</c:v>
                </c:pt>
                <c:pt idx="3">
                  <c:v>0.08</c:v>
                </c:pt>
                <c:pt idx="4">
                  <c:v>0.09</c:v>
                </c:pt>
              </c:numCache>
            </c:numRef>
          </c:val>
          <c:extLst>
            <c:ext xmlns:c16="http://schemas.microsoft.com/office/drawing/2014/chart" uri="{C3380CC4-5D6E-409C-BE32-E72D297353CC}">
              <c16:uniqueId val="{00000000-AA4B-4236-A63D-3F813A36085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0.24</c:v>
                </c:pt>
                <c:pt idx="2">
                  <c:v>0.14000000000000001</c:v>
                </c:pt>
                <c:pt idx="3">
                  <c:v>0.06</c:v>
                </c:pt>
                <c:pt idx="4">
                  <c:v>7.0000000000000007E-2</c:v>
                </c:pt>
              </c:numCache>
            </c:numRef>
          </c:val>
          <c:smooth val="0"/>
          <c:extLst>
            <c:ext xmlns:c16="http://schemas.microsoft.com/office/drawing/2014/chart" uri="{C3380CC4-5D6E-409C-BE32-E72D297353CC}">
              <c16:uniqueId val="{00000001-AA4B-4236-A63D-3F813A36085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48.68</c:v>
                </c:pt>
                <c:pt idx="1">
                  <c:v>48.18</c:v>
                </c:pt>
                <c:pt idx="2">
                  <c:v>48</c:v>
                </c:pt>
                <c:pt idx="3">
                  <c:v>48.6</c:v>
                </c:pt>
                <c:pt idx="4">
                  <c:v>47.81</c:v>
                </c:pt>
              </c:numCache>
            </c:numRef>
          </c:val>
          <c:extLst>
            <c:ext xmlns:c16="http://schemas.microsoft.com/office/drawing/2014/chart" uri="{C3380CC4-5D6E-409C-BE32-E72D297353CC}">
              <c16:uniqueId val="{00000000-9966-4EB1-82A0-0B120773E31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60.78</c:v>
                </c:pt>
                <c:pt idx="1">
                  <c:v>59.96</c:v>
                </c:pt>
                <c:pt idx="2">
                  <c:v>59.9</c:v>
                </c:pt>
                <c:pt idx="3">
                  <c:v>60.13</c:v>
                </c:pt>
                <c:pt idx="4">
                  <c:v>62.51</c:v>
                </c:pt>
              </c:numCache>
            </c:numRef>
          </c:val>
          <c:smooth val="0"/>
          <c:extLst>
            <c:ext xmlns:c16="http://schemas.microsoft.com/office/drawing/2014/chart" uri="{C3380CC4-5D6E-409C-BE32-E72D297353CC}">
              <c16:uniqueId val="{00000001-9966-4EB1-82A0-0B120773E31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88.78</c:v>
                </c:pt>
                <c:pt idx="1">
                  <c:v>88.56</c:v>
                </c:pt>
                <c:pt idx="2">
                  <c:v>88.59</c:v>
                </c:pt>
                <c:pt idx="3">
                  <c:v>88.69</c:v>
                </c:pt>
                <c:pt idx="4">
                  <c:v>88.7</c:v>
                </c:pt>
              </c:numCache>
            </c:numRef>
          </c:val>
          <c:extLst>
            <c:ext xmlns:c16="http://schemas.microsoft.com/office/drawing/2014/chart" uri="{C3380CC4-5D6E-409C-BE32-E72D297353CC}">
              <c16:uniqueId val="{00000000-1297-45E1-BDD8-4D9066BE93D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94.17</c:v>
                </c:pt>
                <c:pt idx="1">
                  <c:v>94.27</c:v>
                </c:pt>
                <c:pt idx="2">
                  <c:v>94.46</c:v>
                </c:pt>
                <c:pt idx="3">
                  <c:v>94.37</c:v>
                </c:pt>
                <c:pt idx="4">
                  <c:v>94.61</c:v>
                </c:pt>
              </c:numCache>
            </c:numRef>
          </c:val>
          <c:smooth val="0"/>
          <c:extLst>
            <c:ext xmlns:c16="http://schemas.microsoft.com/office/drawing/2014/chart" uri="{C3380CC4-5D6E-409C-BE32-E72D297353CC}">
              <c16:uniqueId val="{00000001-1297-45E1-BDD8-4D9066BE93D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102.16</c:v>
                </c:pt>
                <c:pt idx="1">
                  <c:v>97.43</c:v>
                </c:pt>
                <c:pt idx="2">
                  <c:v>97.38</c:v>
                </c:pt>
                <c:pt idx="3">
                  <c:v>101.95</c:v>
                </c:pt>
                <c:pt idx="4">
                  <c:v>101.41</c:v>
                </c:pt>
              </c:numCache>
            </c:numRef>
          </c:val>
          <c:extLst>
            <c:ext xmlns:c16="http://schemas.microsoft.com/office/drawing/2014/chart" uri="{C3380CC4-5D6E-409C-BE32-E72D297353CC}">
              <c16:uniqueId val="{00000000-808A-42BE-845C-A41B1F5611E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106.9</c:v>
                </c:pt>
                <c:pt idx="2">
                  <c:v>106.74</c:v>
                </c:pt>
                <c:pt idx="3">
                  <c:v>106.65</c:v>
                </c:pt>
                <c:pt idx="4">
                  <c:v>106.25</c:v>
                </c:pt>
              </c:numCache>
            </c:numRef>
          </c:val>
          <c:smooth val="0"/>
          <c:extLst>
            <c:ext xmlns:c16="http://schemas.microsoft.com/office/drawing/2014/chart" uri="{C3380CC4-5D6E-409C-BE32-E72D297353CC}">
              <c16:uniqueId val="{00000001-808A-42BE-845C-A41B1F5611E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53.6</c:v>
                </c:pt>
                <c:pt idx="1">
                  <c:v>54.59</c:v>
                </c:pt>
                <c:pt idx="2">
                  <c:v>55.6</c:v>
                </c:pt>
                <c:pt idx="3">
                  <c:v>56.43</c:v>
                </c:pt>
                <c:pt idx="4">
                  <c:v>57.27</c:v>
                </c:pt>
              </c:numCache>
            </c:numRef>
          </c:val>
          <c:extLst>
            <c:ext xmlns:c16="http://schemas.microsoft.com/office/drawing/2014/chart" uri="{C3380CC4-5D6E-409C-BE32-E72D297353CC}">
              <c16:uniqueId val="{00000000-29DA-410D-A64B-D22145E4971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23.25</c:v>
                </c:pt>
                <c:pt idx="1">
                  <c:v>25.2</c:v>
                </c:pt>
                <c:pt idx="2">
                  <c:v>27.42</c:v>
                </c:pt>
                <c:pt idx="3">
                  <c:v>30.01</c:v>
                </c:pt>
                <c:pt idx="4">
                  <c:v>32.229999999999997</c:v>
                </c:pt>
              </c:numCache>
            </c:numRef>
          </c:val>
          <c:smooth val="0"/>
          <c:extLst>
            <c:ext xmlns:c16="http://schemas.microsoft.com/office/drawing/2014/chart" uri="{C3380CC4-5D6E-409C-BE32-E72D297353CC}">
              <c16:uniqueId val="{00000001-29DA-410D-A64B-D22145E4971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23.13</c:v>
                </c:pt>
                <c:pt idx="1">
                  <c:v>23.77</c:v>
                </c:pt>
                <c:pt idx="2">
                  <c:v>26.36</c:v>
                </c:pt>
                <c:pt idx="3">
                  <c:v>27.56</c:v>
                </c:pt>
                <c:pt idx="4">
                  <c:v>27.89</c:v>
                </c:pt>
              </c:numCache>
            </c:numRef>
          </c:val>
          <c:extLst>
            <c:ext xmlns:c16="http://schemas.microsoft.com/office/drawing/2014/chart" uri="{C3380CC4-5D6E-409C-BE32-E72D297353CC}">
              <c16:uniqueId val="{00000000-BA27-4754-B10B-C4372CFAF0F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1.06</c:v>
                </c:pt>
                <c:pt idx="1">
                  <c:v>2.02</c:v>
                </c:pt>
                <c:pt idx="2">
                  <c:v>2.67</c:v>
                </c:pt>
                <c:pt idx="3">
                  <c:v>3.43</c:v>
                </c:pt>
                <c:pt idx="4">
                  <c:v>4.25</c:v>
                </c:pt>
              </c:numCache>
            </c:numRef>
          </c:val>
          <c:smooth val="0"/>
          <c:extLst>
            <c:ext xmlns:c16="http://schemas.microsoft.com/office/drawing/2014/chart" uri="{C3380CC4-5D6E-409C-BE32-E72D297353CC}">
              <c16:uniqueId val="{00000001-BA27-4754-B10B-C4372CFAF0F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
                  <c:v>0</c:v>
                </c:pt>
                <c:pt idx="1">
                  <c:v>3.66</c:v>
                </c:pt>
                <c:pt idx="2">
                  <c:v>7.83</c:v>
                </c:pt>
                <c:pt idx="3">
                  <c:v>4.21</c:v>
                </c:pt>
                <c:pt idx="4">
                  <c:v>1.91</c:v>
                </c:pt>
              </c:numCache>
            </c:numRef>
          </c:val>
          <c:extLst>
            <c:ext xmlns:c16="http://schemas.microsoft.com/office/drawing/2014/chart" uri="{C3380CC4-5D6E-409C-BE32-E72D297353CC}">
              <c16:uniqueId val="{00000000-C7FE-412E-BFDF-173BC3600CA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3.68</c:v>
                </c:pt>
                <c:pt idx="1">
                  <c:v>5.3</c:v>
                </c:pt>
                <c:pt idx="2">
                  <c:v>6.49</c:v>
                </c:pt>
                <c:pt idx="3">
                  <c:v>6.74</c:v>
                </c:pt>
                <c:pt idx="4">
                  <c:v>6.65</c:v>
                </c:pt>
              </c:numCache>
            </c:numRef>
          </c:val>
          <c:smooth val="0"/>
          <c:extLst>
            <c:ext xmlns:c16="http://schemas.microsoft.com/office/drawing/2014/chart" uri="{C3380CC4-5D6E-409C-BE32-E72D297353CC}">
              <c16:uniqueId val="{00000001-C7FE-412E-BFDF-173BC3600CA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31.37</c:v>
                </c:pt>
                <c:pt idx="1">
                  <c:v>41.35</c:v>
                </c:pt>
                <c:pt idx="2">
                  <c:v>38.35</c:v>
                </c:pt>
                <c:pt idx="3">
                  <c:v>67.150000000000006</c:v>
                </c:pt>
                <c:pt idx="4">
                  <c:v>50.42</c:v>
                </c:pt>
              </c:numCache>
            </c:numRef>
          </c:val>
          <c:extLst>
            <c:ext xmlns:c16="http://schemas.microsoft.com/office/drawing/2014/chart" uri="{C3380CC4-5D6E-409C-BE32-E72D297353CC}">
              <c16:uniqueId val="{00000000-F438-42A6-A7DD-EA191F44023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67.86</c:v>
                </c:pt>
                <c:pt idx="1">
                  <c:v>72.92</c:v>
                </c:pt>
                <c:pt idx="2">
                  <c:v>81.19</c:v>
                </c:pt>
                <c:pt idx="3">
                  <c:v>85.86</c:v>
                </c:pt>
                <c:pt idx="4">
                  <c:v>94.74</c:v>
                </c:pt>
              </c:numCache>
            </c:numRef>
          </c:val>
          <c:smooth val="0"/>
          <c:extLst>
            <c:ext xmlns:c16="http://schemas.microsoft.com/office/drawing/2014/chart" uri="{C3380CC4-5D6E-409C-BE32-E72D297353CC}">
              <c16:uniqueId val="{00000001-F438-42A6-A7DD-EA191F44023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693.45</c:v>
                </c:pt>
                <c:pt idx="1">
                  <c:v>850.65</c:v>
                </c:pt>
                <c:pt idx="2">
                  <c:v>856.37</c:v>
                </c:pt>
                <c:pt idx="3">
                  <c:v>957.19</c:v>
                </c:pt>
                <c:pt idx="4">
                  <c:v>1070.32</c:v>
                </c:pt>
              </c:numCache>
            </c:numRef>
          </c:val>
          <c:extLst>
            <c:ext xmlns:c16="http://schemas.microsoft.com/office/drawing/2014/chart" uri="{C3380CC4-5D6E-409C-BE32-E72D297353CC}">
              <c16:uniqueId val="{00000000-965C-4175-9939-2ACC8DEED9E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709.4</c:v>
                </c:pt>
                <c:pt idx="1">
                  <c:v>734.47</c:v>
                </c:pt>
                <c:pt idx="2">
                  <c:v>720.89</c:v>
                </c:pt>
                <c:pt idx="3">
                  <c:v>676.93</c:v>
                </c:pt>
                <c:pt idx="4">
                  <c:v>635.88</c:v>
                </c:pt>
              </c:numCache>
            </c:numRef>
          </c:val>
          <c:smooth val="0"/>
          <c:extLst>
            <c:ext xmlns:c16="http://schemas.microsoft.com/office/drawing/2014/chart" uri="{C3380CC4-5D6E-409C-BE32-E72D297353CC}">
              <c16:uniqueId val="{00000001-965C-4175-9939-2ACC8DEED9E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107.38</c:v>
                </c:pt>
                <c:pt idx="1">
                  <c:v>100.17</c:v>
                </c:pt>
                <c:pt idx="2">
                  <c:v>107.44</c:v>
                </c:pt>
                <c:pt idx="3">
                  <c:v>117.06</c:v>
                </c:pt>
                <c:pt idx="4">
                  <c:v>108.29</c:v>
                </c:pt>
              </c:numCache>
            </c:numRef>
          </c:val>
          <c:extLst>
            <c:ext xmlns:c16="http://schemas.microsoft.com/office/drawing/2014/chart" uri="{C3380CC4-5D6E-409C-BE32-E72D297353CC}">
              <c16:uniqueId val="{00000000-1290-4C64-ADD3-570E7B70D14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91.14</c:v>
                </c:pt>
                <c:pt idx="1">
                  <c:v>90.69</c:v>
                </c:pt>
                <c:pt idx="2">
                  <c:v>90.5</c:v>
                </c:pt>
                <c:pt idx="3">
                  <c:v>92.66</c:v>
                </c:pt>
                <c:pt idx="4">
                  <c:v>93.49</c:v>
                </c:pt>
              </c:numCache>
            </c:numRef>
          </c:val>
          <c:smooth val="0"/>
          <c:extLst>
            <c:ext xmlns:c16="http://schemas.microsoft.com/office/drawing/2014/chart" uri="{C3380CC4-5D6E-409C-BE32-E72D297353CC}">
              <c16:uniqueId val="{00000001-1290-4C64-ADD3-570E7B70D14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114.87</c:v>
                </c:pt>
                <c:pt idx="1">
                  <c:v>123.5</c:v>
                </c:pt>
                <c:pt idx="2">
                  <c:v>122.85</c:v>
                </c:pt>
                <c:pt idx="3">
                  <c:v>126.08</c:v>
                </c:pt>
                <c:pt idx="4">
                  <c:v>136.75</c:v>
                </c:pt>
              </c:numCache>
            </c:numRef>
          </c:val>
          <c:extLst>
            <c:ext xmlns:c16="http://schemas.microsoft.com/office/drawing/2014/chart" uri="{C3380CC4-5D6E-409C-BE32-E72D297353CC}">
              <c16:uniqueId val="{00000000-8ADC-456F-B5AD-01B994CE0BE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136.86000000000001</c:v>
                </c:pt>
                <c:pt idx="1">
                  <c:v>138.52000000000001</c:v>
                </c:pt>
                <c:pt idx="2">
                  <c:v>138.66999999999999</c:v>
                </c:pt>
                <c:pt idx="3">
                  <c:v>139.12</c:v>
                </c:pt>
                <c:pt idx="4">
                  <c:v>141.68</c:v>
                </c:pt>
              </c:numCache>
            </c:numRef>
          </c:val>
          <c:smooth val="0"/>
          <c:extLst>
            <c:ext xmlns:c16="http://schemas.microsoft.com/office/drawing/2014/chart" uri="{C3380CC4-5D6E-409C-BE32-E72D297353CC}">
              <c16:uniqueId val="{00000001-8ADC-456F-B5AD-01B994CE0BE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31" zoomScale="80" zoomScaleNormal="8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徳島県　徳島市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Bc1</v>
      </c>
      <c r="X8" s="64"/>
      <c r="Y8" s="64"/>
      <c r="Z8" s="64"/>
      <c r="AA8" s="64"/>
      <c r="AB8" s="64"/>
      <c r="AC8" s="64"/>
      <c r="AD8" s="65" t="str">
        <f>データ!$M$6</f>
        <v>自治体職員</v>
      </c>
      <c r="AE8" s="65"/>
      <c r="AF8" s="65"/>
      <c r="AG8" s="65"/>
      <c r="AH8" s="65"/>
      <c r="AI8" s="65"/>
      <c r="AJ8" s="65"/>
      <c r="AK8" s="3"/>
      <c r="AL8" s="45">
        <f>データ!S6</f>
        <v>244830</v>
      </c>
      <c r="AM8" s="45"/>
      <c r="AN8" s="45"/>
      <c r="AO8" s="45"/>
      <c r="AP8" s="45"/>
      <c r="AQ8" s="45"/>
      <c r="AR8" s="45"/>
      <c r="AS8" s="45"/>
      <c r="AT8" s="44">
        <f>データ!T6</f>
        <v>191.52</v>
      </c>
      <c r="AU8" s="44"/>
      <c r="AV8" s="44"/>
      <c r="AW8" s="44"/>
      <c r="AX8" s="44"/>
      <c r="AY8" s="44"/>
      <c r="AZ8" s="44"/>
      <c r="BA8" s="44"/>
      <c r="BB8" s="44">
        <f>データ!U6</f>
        <v>1278.3499999999999</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51.35</v>
      </c>
      <c r="J10" s="44"/>
      <c r="K10" s="44"/>
      <c r="L10" s="44"/>
      <c r="M10" s="44"/>
      <c r="N10" s="44"/>
      <c r="O10" s="44"/>
      <c r="P10" s="44">
        <f>データ!P6</f>
        <v>28.71</v>
      </c>
      <c r="Q10" s="44"/>
      <c r="R10" s="44"/>
      <c r="S10" s="44"/>
      <c r="T10" s="44"/>
      <c r="U10" s="44"/>
      <c r="V10" s="44"/>
      <c r="W10" s="44">
        <f>データ!Q6</f>
        <v>68.5</v>
      </c>
      <c r="X10" s="44"/>
      <c r="Y10" s="44"/>
      <c r="Z10" s="44"/>
      <c r="AA10" s="44"/>
      <c r="AB10" s="44"/>
      <c r="AC10" s="44"/>
      <c r="AD10" s="45">
        <f>データ!R6</f>
        <v>2617</v>
      </c>
      <c r="AE10" s="45"/>
      <c r="AF10" s="45"/>
      <c r="AG10" s="45"/>
      <c r="AH10" s="45"/>
      <c r="AI10" s="45"/>
      <c r="AJ10" s="45"/>
      <c r="AK10" s="2"/>
      <c r="AL10" s="45">
        <f>データ!V6</f>
        <v>69908</v>
      </c>
      <c r="AM10" s="45"/>
      <c r="AN10" s="45"/>
      <c r="AO10" s="45"/>
      <c r="AP10" s="45"/>
      <c r="AQ10" s="45"/>
      <c r="AR10" s="45"/>
      <c r="AS10" s="45"/>
      <c r="AT10" s="44">
        <f>データ!W6</f>
        <v>13.61</v>
      </c>
      <c r="AU10" s="44"/>
      <c r="AV10" s="44"/>
      <c r="AW10" s="44"/>
      <c r="AX10" s="44"/>
      <c r="AY10" s="44"/>
      <c r="AZ10" s="44"/>
      <c r="BA10" s="44"/>
      <c r="BB10" s="44">
        <f>データ!X6</f>
        <v>5136.5200000000004</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Ruk5hsjJfEcXbXgLbO14vJUW0LG7DIciuU/A9TkEjWZ+f0+Ye1KAWVnhjQs0JOlhYGpTSXUqOTARTrYAyMgxqA==" saltValue="Hw5VLpnsaGh9aG550s72i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362018</v>
      </c>
      <c r="D6" s="19">
        <f t="shared" si="3"/>
        <v>46</v>
      </c>
      <c r="E6" s="19">
        <f t="shared" si="3"/>
        <v>17</v>
      </c>
      <c r="F6" s="19">
        <f t="shared" si="3"/>
        <v>1</v>
      </c>
      <c r="G6" s="19">
        <f t="shared" si="3"/>
        <v>0</v>
      </c>
      <c r="H6" s="19" t="str">
        <f t="shared" si="3"/>
        <v>徳島県　徳島市</v>
      </c>
      <c r="I6" s="19" t="str">
        <f t="shared" si="3"/>
        <v>法適用</v>
      </c>
      <c r="J6" s="19" t="str">
        <f t="shared" si="3"/>
        <v>下水道事業</v>
      </c>
      <c r="K6" s="19" t="str">
        <f t="shared" si="3"/>
        <v>公共下水道</v>
      </c>
      <c r="L6" s="19" t="str">
        <f t="shared" si="3"/>
        <v>Bc1</v>
      </c>
      <c r="M6" s="19" t="str">
        <f t="shared" si="3"/>
        <v>自治体職員</v>
      </c>
      <c r="N6" s="20" t="str">
        <f t="shared" si="3"/>
        <v>-</v>
      </c>
      <c r="O6" s="20">
        <f t="shared" si="3"/>
        <v>51.35</v>
      </c>
      <c r="P6" s="20">
        <f t="shared" si="3"/>
        <v>28.71</v>
      </c>
      <c r="Q6" s="20">
        <f t="shared" si="3"/>
        <v>68.5</v>
      </c>
      <c r="R6" s="20">
        <f t="shared" si="3"/>
        <v>2617</v>
      </c>
      <c r="S6" s="20">
        <f t="shared" si="3"/>
        <v>244830</v>
      </c>
      <c r="T6" s="20">
        <f t="shared" si="3"/>
        <v>191.52</v>
      </c>
      <c r="U6" s="20">
        <f t="shared" si="3"/>
        <v>1278.3499999999999</v>
      </c>
      <c r="V6" s="20">
        <f t="shared" si="3"/>
        <v>69908</v>
      </c>
      <c r="W6" s="20">
        <f t="shared" si="3"/>
        <v>13.61</v>
      </c>
      <c r="X6" s="20">
        <f t="shared" si="3"/>
        <v>5136.5200000000004</v>
      </c>
      <c r="Y6" s="21">
        <f>IF(Y7="",NA(),Y7)</f>
        <v>102.16</v>
      </c>
      <c r="Z6" s="21">
        <f t="shared" ref="Z6:AH6" si="4">IF(Z7="",NA(),Z7)</f>
        <v>97.43</v>
      </c>
      <c r="AA6" s="21">
        <f t="shared" si="4"/>
        <v>97.38</v>
      </c>
      <c r="AB6" s="21">
        <f t="shared" si="4"/>
        <v>101.95</v>
      </c>
      <c r="AC6" s="21">
        <f t="shared" si="4"/>
        <v>101.41</v>
      </c>
      <c r="AD6" s="21">
        <f t="shared" si="4"/>
        <v>106.67</v>
      </c>
      <c r="AE6" s="21">
        <f t="shared" si="4"/>
        <v>106.9</v>
      </c>
      <c r="AF6" s="21">
        <f t="shared" si="4"/>
        <v>106.74</v>
      </c>
      <c r="AG6" s="21">
        <f t="shared" si="4"/>
        <v>106.65</v>
      </c>
      <c r="AH6" s="21">
        <f t="shared" si="4"/>
        <v>106.25</v>
      </c>
      <c r="AI6" s="20" t="str">
        <f>IF(AI7="","",IF(AI7="-","【-】","【"&amp;SUBSTITUTE(TEXT(AI7,"#,##0.00"),"-","△")&amp;"】"))</f>
        <v>【105.36】</v>
      </c>
      <c r="AJ6" s="20">
        <f>IF(AJ7="",NA(),AJ7)</f>
        <v>0</v>
      </c>
      <c r="AK6" s="21">
        <f t="shared" ref="AK6:AS6" si="5">IF(AK7="",NA(),AK7)</f>
        <v>3.66</v>
      </c>
      <c r="AL6" s="21">
        <f t="shared" si="5"/>
        <v>7.83</v>
      </c>
      <c r="AM6" s="21">
        <f t="shared" si="5"/>
        <v>4.21</v>
      </c>
      <c r="AN6" s="21">
        <f t="shared" si="5"/>
        <v>1.91</v>
      </c>
      <c r="AO6" s="21">
        <f t="shared" si="5"/>
        <v>3.68</v>
      </c>
      <c r="AP6" s="21">
        <f t="shared" si="5"/>
        <v>5.3</v>
      </c>
      <c r="AQ6" s="21">
        <f t="shared" si="5"/>
        <v>6.49</v>
      </c>
      <c r="AR6" s="21">
        <f t="shared" si="5"/>
        <v>6.74</v>
      </c>
      <c r="AS6" s="21">
        <f t="shared" si="5"/>
        <v>6.65</v>
      </c>
      <c r="AT6" s="20" t="str">
        <f>IF(AT7="","",IF(AT7="-","【-】","【"&amp;SUBSTITUTE(TEXT(AT7,"#,##0.00"),"-","△")&amp;"】"))</f>
        <v>【3.12】</v>
      </c>
      <c r="AU6" s="21">
        <f>IF(AU7="",NA(),AU7)</f>
        <v>31.37</v>
      </c>
      <c r="AV6" s="21">
        <f t="shared" ref="AV6:BD6" si="6">IF(AV7="",NA(),AV7)</f>
        <v>41.35</v>
      </c>
      <c r="AW6" s="21">
        <f t="shared" si="6"/>
        <v>38.35</v>
      </c>
      <c r="AX6" s="21">
        <f t="shared" si="6"/>
        <v>67.150000000000006</v>
      </c>
      <c r="AY6" s="21">
        <f t="shared" si="6"/>
        <v>50.42</v>
      </c>
      <c r="AZ6" s="21">
        <f t="shared" si="6"/>
        <v>67.86</v>
      </c>
      <c r="BA6" s="21">
        <f t="shared" si="6"/>
        <v>72.92</v>
      </c>
      <c r="BB6" s="21">
        <f t="shared" si="6"/>
        <v>81.19</v>
      </c>
      <c r="BC6" s="21">
        <f t="shared" si="6"/>
        <v>85.86</v>
      </c>
      <c r="BD6" s="21">
        <f t="shared" si="6"/>
        <v>94.74</v>
      </c>
      <c r="BE6" s="20" t="str">
        <f>IF(BE7="","",IF(BE7="-","【-】","【"&amp;SUBSTITUTE(TEXT(BE7,"#,##0.00"),"-","△")&amp;"】"))</f>
        <v>【82.75】</v>
      </c>
      <c r="BF6" s="21">
        <f>IF(BF7="",NA(),BF7)</f>
        <v>693.45</v>
      </c>
      <c r="BG6" s="21">
        <f t="shared" ref="BG6:BO6" si="7">IF(BG7="",NA(),BG7)</f>
        <v>850.65</v>
      </c>
      <c r="BH6" s="21">
        <f t="shared" si="7"/>
        <v>856.37</v>
      </c>
      <c r="BI6" s="21">
        <f t="shared" si="7"/>
        <v>957.19</v>
      </c>
      <c r="BJ6" s="21">
        <f t="shared" si="7"/>
        <v>1070.32</v>
      </c>
      <c r="BK6" s="21">
        <f t="shared" si="7"/>
        <v>709.4</v>
      </c>
      <c r="BL6" s="21">
        <f t="shared" si="7"/>
        <v>734.47</v>
      </c>
      <c r="BM6" s="21">
        <f t="shared" si="7"/>
        <v>720.89</v>
      </c>
      <c r="BN6" s="21">
        <f t="shared" si="7"/>
        <v>676.93</v>
      </c>
      <c r="BO6" s="21">
        <f t="shared" si="7"/>
        <v>635.88</v>
      </c>
      <c r="BP6" s="20" t="str">
        <f>IF(BP7="","",IF(BP7="-","【-】","【"&amp;SUBSTITUTE(TEXT(BP7,"#,##0.00"),"-","△")&amp;"】"))</f>
        <v>【602.56】</v>
      </c>
      <c r="BQ6" s="21">
        <f>IF(BQ7="",NA(),BQ7)</f>
        <v>107.38</v>
      </c>
      <c r="BR6" s="21">
        <f t="shared" ref="BR6:BZ6" si="8">IF(BR7="",NA(),BR7)</f>
        <v>100.17</v>
      </c>
      <c r="BS6" s="21">
        <f t="shared" si="8"/>
        <v>107.44</v>
      </c>
      <c r="BT6" s="21">
        <f t="shared" si="8"/>
        <v>117.06</v>
      </c>
      <c r="BU6" s="21">
        <f t="shared" si="8"/>
        <v>108.29</v>
      </c>
      <c r="BV6" s="21">
        <f t="shared" si="8"/>
        <v>91.14</v>
      </c>
      <c r="BW6" s="21">
        <f t="shared" si="8"/>
        <v>90.69</v>
      </c>
      <c r="BX6" s="21">
        <f t="shared" si="8"/>
        <v>90.5</v>
      </c>
      <c r="BY6" s="21">
        <f t="shared" si="8"/>
        <v>92.66</v>
      </c>
      <c r="BZ6" s="21">
        <f t="shared" si="8"/>
        <v>93.49</v>
      </c>
      <c r="CA6" s="20" t="str">
        <f>IF(CA7="","",IF(CA7="-","【-】","【"&amp;SUBSTITUTE(TEXT(CA7,"#,##0.00"),"-","△")&amp;"】"))</f>
        <v>【97.94】</v>
      </c>
      <c r="CB6" s="21">
        <f>IF(CB7="",NA(),CB7)</f>
        <v>114.87</v>
      </c>
      <c r="CC6" s="21">
        <f t="shared" ref="CC6:CK6" si="9">IF(CC7="",NA(),CC7)</f>
        <v>123.5</v>
      </c>
      <c r="CD6" s="21">
        <f t="shared" si="9"/>
        <v>122.85</v>
      </c>
      <c r="CE6" s="21">
        <f t="shared" si="9"/>
        <v>126.08</v>
      </c>
      <c r="CF6" s="21">
        <f t="shared" si="9"/>
        <v>136.75</v>
      </c>
      <c r="CG6" s="21">
        <f t="shared" si="9"/>
        <v>136.86000000000001</v>
      </c>
      <c r="CH6" s="21">
        <f t="shared" si="9"/>
        <v>138.52000000000001</v>
      </c>
      <c r="CI6" s="21">
        <f t="shared" si="9"/>
        <v>138.66999999999999</v>
      </c>
      <c r="CJ6" s="21">
        <f t="shared" si="9"/>
        <v>139.12</v>
      </c>
      <c r="CK6" s="21">
        <f t="shared" si="9"/>
        <v>141.68</v>
      </c>
      <c r="CL6" s="20" t="str">
        <f>IF(CL7="","",IF(CL7="-","【-】","【"&amp;SUBSTITUTE(TEXT(CL7,"#,##0.00"),"-","△")&amp;"】"))</f>
        <v>【140.98】</v>
      </c>
      <c r="CM6" s="21">
        <f>IF(CM7="",NA(),CM7)</f>
        <v>48.68</v>
      </c>
      <c r="CN6" s="21">
        <f t="shared" ref="CN6:CV6" si="10">IF(CN7="",NA(),CN7)</f>
        <v>48.18</v>
      </c>
      <c r="CO6" s="21">
        <f t="shared" si="10"/>
        <v>48</v>
      </c>
      <c r="CP6" s="21">
        <f t="shared" si="10"/>
        <v>48.6</v>
      </c>
      <c r="CQ6" s="21">
        <f t="shared" si="10"/>
        <v>47.81</v>
      </c>
      <c r="CR6" s="21">
        <f t="shared" si="10"/>
        <v>60.78</v>
      </c>
      <c r="CS6" s="21">
        <f t="shared" si="10"/>
        <v>59.96</v>
      </c>
      <c r="CT6" s="21">
        <f t="shared" si="10"/>
        <v>59.9</v>
      </c>
      <c r="CU6" s="21">
        <f t="shared" si="10"/>
        <v>60.13</v>
      </c>
      <c r="CV6" s="21">
        <f t="shared" si="10"/>
        <v>62.51</v>
      </c>
      <c r="CW6" s="20" t="str">
        <f>IF(CW7="","",IF(CW7="-","【-】","【"&amp;SUBSTITUTE(TEXT(CW7,"#,##0.00"),"-","△")&amp;"】"))</f>
        <v>【60.13】</v>
      </c>
      <c r="CX6" s="21">
        <f>IF(CX7="",NA(),CX7)</f>
        <v>88.78</v>
      </c>
      <c r="CY6" s="21">
        <f t="shared" ref="CY6:DG6" si="11">IF(CY7="",NA(),CY7)</f>
        <v>88.56</v>
      </c>
      <c r="CZ6" s="21">
        <f t="shared" si="11"/>
        <v>88.59</v>
      </c>
      <c r="DA6" s="21">
        <f t="shared" si="11"/>
        <v>88.69</v>
      </c>
      <c r="DB6" s="21">
        <f t="shared" si="11"/>
        <v>88.7</v>
      </c>
      <c r="DC6" s="21">
        <f t="shared" si="11"/>
        <v>94.17</v>
      </c>
      <c r="DD6" s="21">
        <f t="shared" si="11"/>
        <v>94.27</v>
      </c>
      <c r="DE6" s="21">
        <f t="shared" si="11"/>
        <v>94.46</v>
      </c>
      <c r="DF6" s="21">
        <f t="shared" si="11"/>
        <v>94.37</v>
      </c>
      <c r="DG6" s="21">
        <f t="shared" si="11"/>
        <v>94.61</v>
      </c>
      <c r="DH6" s="20" t="str">
        <f>IF(DH7="","",IF(DH7="-","【-】","【"&amp;SUBSTITUTE(TEXT(DH7,"#,##0.00"),"-","△")&amp;"】"))</f>
        <v>【96.00】</v>
      </c>
      <c r="DI6" s="21">
        <f>IF(DI7="",NA(),DI7)</f>
        <v>53.6</v>
      </c>
      <c r="DJ6" s="21">
        <f t="shared" ref="DJ6:DR6" si="12">IF(DJ7="",NA(),DJ7)</f>
        <v>54.59</v>
      </c>
      <c r="DK6" s="21">
        <f t="shared" si="12"/>
        <v>55.6</v>
      </c>
      <c r="DL6" s="21">
        <f t="shared" si="12"/>
        <v>56.43</v>
      </c>
      <c r="DM6" s="21">
        <f t="shared" si="12"/>
        <v>57.27</v>
      </c>
      <c r="DN6" s="21">
        <f t="shared" si="12"/>
        <v>23.25</v>
      </c>
      <c r="DO6" s="21">
        <f t="shared" si="12"/>
        <v>25.2</v>
      </c>
      <c r="DP6" s="21">
        <f t="shared" si="12"/>
        <v>27.42</v>
      </c>
      <c r="DQ6" s="21">
        <f t="shared" si="12"/>
        <v>30.01</v>
      </c>
      <c r="DR6" s="21">
        <f t="shared" si="12"/>
        <v>32.229999999999997</v>
      </c>
      <c r="DS6" s="20" t="str">
        <f>IF(DS7="","",IF(DS7="-","【-】","【"&amp;SUBSTITUTE(TEXT(DS7,"#,##0.00"),"-","△")&amp;"】"))</f>
        <v>【42.20】</v>
      </c>
      <c r="DT6" s="21">
        <f>IF(DT7="",NA(),DT7)</f>
        <v>23.13</v>
      </c>
      <c r="DU6" s="21">
        <f t="shared" ref="DU6:EC6" si="13">IF(DU7="",NA(),DU7)</f>
        <v>23.77</v>
      </c>
      <c r="DV6" s="21">
        <f t="shared" si="13"/>
        <v>26.36</v>
      </c>
      <c r="DW6" s="21">
        <f t="shared" si="13"/>
        <v>27.56</v>
      </c>
      <c r="DX6" s="21">
        <f t="shared" si="13"/>
        <v>27.89</v>
      </c>
      <c r="DY6" s="21">
        <f t="shared" si="13"/>
        <v>1.06</v>
      </c>
      <c r="DZ6" s="21">
        <f t="shared" si="13"/>
        <v>2.02</v>
      </c>
      <c r="EA6" s="21">
        <f t="shared" si="13"/>
        <v>2.67</v>
      </c>
      <c r="EB6" s="21">
        <f t="shared" si="13"/>
        <v>3.43</v>
      </c>
      <c r="EC6" s="21">
        <f t="shared" si="13"/>
        <v>4.25</v>
      </c>
      <c r="ED6" s="20" t="str">
        <f>IF(ED7="","",IF(ED7="-","【-】","【"&amp;SUBSTITUTE(TEXT(ED7,"#,##0.00"),"-","△")&amp;"】"))</f>
        <v>【9.46】</v>
      </c>
      <c r="EE6" s="21">
        <f>IF(EE7="",NA(),EE7)</f>
        <v>0.04</v>
      </c>
      <c r="EF6" s="21">
        <f t="shared" ref="EF6:EN6" si="14">IF(EF7="",NA(),EF7)</f>
        <v>0.1</v>
      </c>
      <c r="EG6" s="21">
        <f t="shared" si="14"/>
        <v>0.21</v>
      </c>
      <c r="EH6" s="21">
        <f t="shared" si="14"/>
        <v>0.08</v>
      </c>
      <c r="EI6" s="21">
        <f t="shared" si="14"/>
        <v>0.09</v>
      </c>
      <c r="EJ6" s="21">
        <f t="shared" si="14"/>
        <v>0.08</v>
      </c>
      <c r="EK6" s="21">
        <f t="shared" si="14"/>
        <v>0.24</v>
      </c>
      <c r="EL6" s="21">
        <f t="shared" si="14"/>
        <v>0.14000000000000001</v>
      </c>
      <c r="EM6" s="21">
        <f t="shared" si="14"/>
        <v>0.06</v>
      </c>
      <c r="EN6" s="21">
        <f t="shared" si="14"/>
        <v>7.0000000000000007E-2</v>
      </c>
      <c r="EO6" s="20" t="str">
        <f>IF(EO7="","",IF(EO7="-","【-】","【"&amp;SUBSTITUTE(TEXT(EO7,"#,##0.00"),"-","△")&amp;"】"))</f>
        <v>【0.19】</v>
      </c>
    </row>
    <row r="7" spans="1:148" s="22" customFormat="1" x14ac:dyDescent="0.15">
      <c r="A7" s="14"/>
      <c r="B7" s="23">
        <v>2024</v>
      </c>
      <c r="C7" s="23">
        <v>362018</v>
      </c>
      <c r="D7" s="23">
        <v>46</v>
      </c>
      <c r="E7" s="23">
        <v>17</v>
      </c>
      <c r="F7" s="23">
        <v>1</v>
      </c>
      <c r="G7" s="23">
        <v>0</v>
      </c>
      <c r="H7" s="23" t="s">
        <v>96</v>
      </c>
      <c r="I7" s="23" t="s">
        <v>97</v>
      </c>
      <c r="J7" s="23" t="s">
        <v>98</v>
      </c>
      <c r="K7" s="23" t="s">
        <v>99</v>
      </c>
      <c r="L7" s="23" t="s">
        <v>100</v>
      </c>
      <c r="M7" s="23" t="s">
        <v>101</v>
      </c>
      <c r="N7" s="24" t="s">
        <v>102</v>
      </c>
      <c r="O7" s="24">
        <v>51.35</v>
      </c>
      <c r="P7" s="24">
        <v>28.71</v>
      </c>
      <c r="Q7" s="24">
        <v>68.5</v>
      </c>
      <c r="R7" s="24">
        <v>2617</v>
      </c>
      <c r="S7" s="24">
        <v>244830</v>
      </c>
      <c r="T7" s="24">
        <v>191.52</v>
      </c>
      <c r="U7" s="24">
        <v>1278.3499999999999</v>
      </c>
      <c r="V7" s="24">
        <v>69908</v>
      </c>
      <c r="W7" s="24">
        <v>13.61</v>
      </c>
      <c r="X7" s="24">
        <v>5136.5200000000004</v>
      </c>
      <c r="Y7" s="24">
        <v>102.16</v>
      </c>
      <c r="Z7" s="24">
        <v>97.43</v>
      </c>
      <c r="AA7" s="24">
        <v>97.38</v>
      </c>
      <c r="AB7" s="24">
        <v>101.95</v>
      </c>
      <c r="AC7" s="24">
        <v>101.41</v>
      </c>
      <c r="AD7" s="24">
        <v>106.67</v>
      </c>
      <c r="AE7" s="24">
        <v>106.9</v>
      </c>
      <c r="AF7" s="24">
        <v>106.74</v>
      </c>
      <c r="AG7" s="24">
        <v>106.65</v>
      </c>
      <c r="AH7" s="24">
        <v>106.25</v>
      </c>
      <c r="AI7" s="24">
        <v>105.36</v>
      </c>
      <c r="AJ7" s="24">
        <v>0</v>
      </c>
      <c r="AK7" s="24">
        <v>3.66</v>
      </c>
      <c r="AL7" s="24">
        <v>7.83</v>
      </c>
      <c r="AM7" s="24">
        <v>4.21</v>
      </c>
      <c r="AN7" s="24">
        <v>1.91</v>
      </c>
      <c r="AO7" s="24">
        <v>3.68</v>
      </c>
      <c r="AP7" s="24">
        <v>5.3</v>
      </c>
      <c r="AQ7" s="24">
        <v>6.49</v>
      </c>
      <c r="AR7" s="24">
        <v>6.74</v>
      </c>
      <c r="AS7" s="24">
        <v>6.65</v>
      </c>
      <c r="AT7" s="24">
        <v>3.12</v>
      </c>
      <c r="AU7" s="24">
        <v>31.37</v>
      </c>
      <c r="AV7" s="24">
        <v>41.35</v>
      </c>
      <c r="AW7" s="24">
        <v>38.35</v>
      </c>
      <c r="AX7" s="24">
        <v>67.150000000000006</v>
      </c>
      <c r="AY7" s="24">
        <v>50.42</v>
      </c>
      <c r="AZ7" s="24">
        <v>67.86</v>
      </c>
      <c r="BA7" s="24">
        <v>72.92</v>
      </c>
      <c r="BB7" s="24">
        <v>81.19</v>
      </c>
      <c r="BC7" s="24">
        <v>85.86</v>
      </c>
      <c r="BD7" s="24">
        <v>94.74</v>
      </c>
      <c r="BE7" s="24">
        <v>82.75</v>
      </c>
      <c r="BF7" s="24">
        <v>693.45</v>
      </c>
      <c r="BG7" s="24">
        <v>850.65</v>
      </c>
      <c r="BH7" s="24">
        <v>856.37</v>
      </c>
      <c r="BI7" s="24">
        <v>957.19</v>
      </c>
      <c r="BJ7" s="24">
        <v>1070.32</v>
      </c>
      <c r="BK7" s="24">
        <v>709.4</v>
      </c>
      <c r="BL7" s="24">
        <v>734.47</v>
      </c>
      <c r="BM7" s="24">
        <v>720.89</v>
      </c>
      <c r="BN7" s="24">
        <v>676.93</v>
      </c>
      <c r="BO7" s="24">
        <v>635.88</v>
      </c>
      <c r="BP7" s="24">
        <v>602.55999999999995</v>
      </c>
      <c r="BQ7" s="24">
        <v>107.38</v>
      </c>
      <c r="BR7" s="24">
        <v>100.17</v>
      </c>
      <c r="BS7" s="24">
        <v>107.44</v>
      </c>
      <c r="BT7" s="24">
        <v>117.06</v>
      </c>
      <c r="BU7" s="24">
        <v>108.29</v>
      </c>
      <c r="BV7" s="24">
        <v>91.14</v>
      </c>
      <c r="BW7" s="24">
        <v>90.69</v>
      </c>
      <c r="BX7" s="24">
        <v>90.5</v>
      </c>
      <c r="BY7" s="24">
        <v>92.66</v>
      </c>
      <c r="BZ7" s="24">
        <v>93.49</v>
      </c>
      <c r="CA7" s="24">
        <v>97.94</v>
      </c>
      <c r="CB7" s="24">
        <v>114.87</v>
      </c>
      <c r="CC7" s="24">
        <v>123.5</v>
      </c>
      <c r="CD7" s="24">
        <v>122.85</v>
      </c>
      <c r="CE7" s="24">
        <v>126.08</v>
      </c>
      <c r="CF7" s="24">
        <v>136.75</v>
      </c>
      <c r="CG7" s="24">
        <v>136.86000000000001</v>
      </c>
      <c r="CH7" s="24">
        <v>138.52000000000001</v>
      </c>
      <c r="CI7" s="24">
        <v>138.66999999999999</v>
      </c>
      <c r="CJ7" s="24">
        <v>139.12</v>
      </c>
      <c r="CK7" s="24">
        <v>141.68</v>
      </c>
      <c r="CL7" s="24">
        <v>140.97999999999999</v>
      </c>
      <c r="CM7" s="24">
        <v>48.68</v>
      </c>
      <c r="CN7" s="24">
        <v>48.18</v>
      </c>
      <c r="CO7" s="24">
        <v>48</v>
      </c>
      <c r="CP7" s="24">
        <v>48.6</v>
      </c>
      <c r="CQ7" s="24">
        <v>47.81</v>
      </c>
      <c r="CR7" s="24">
        <v>60.78</v>
      </c>
      <c r="CS7" s="24">
        <v>59.96</v>
      </c>
      <c r="CT7" s="24">
        <v>59.9</v>
      </c>
      <c r="CU7" s="24">
        <v>60.13</v>
      </c>
      <c r="CV7" s="24">
        <v>62.51</v>
      </c>
      <c r="CW7" s="24">
        <v>60.13</v>
      </c>
      <c r="CX7" s="24">
        <v>88.78</v>
      </c>
      <c r="CY7" s="24">
        <v>88.56</v>
      </c>
      <c r="CZ7" s="24">
        <v>88.59</v>
      </c>
      <c r="DA7" s="24">
        <v>88.69</v>
      </c>
      <c r="DB7" s="24">
        <v>88.7</v>
      </c>
      <c r="DC7" s="24">
        <v>94.17</v>
      </c>
      <c r="DD7" s="24">
        <v>94.27</v>
      </c>
      <c r="DE7" s="24">
        <v>94.46</v>
      </c>
      <c r="DF7" s="24">
        <v>94.37</v>
      </c>
      <c r="DG7" s="24">
        <v>94.61</v>
      </c>
      <c r="DH7" s="24">
        <v>96</v>
      </c>
      <c r="DI7" s="24">
        <v>53.6</v>
      </c>
      <c r="DJ7" s="24">
        <v>54.59</v>
      </c>
      <c r="DK7" s="24">
        <v>55.6</v>
      </c>
      <c r="DL7" s="24">
        <v>56.43</v>
      </c>
      <c r="DM7" s="24">
        <v>57.27</v>
      </c>
      <c r="DN7" s="24">
        <v>23.25</v>
      </c>
      <c r="DO7" s="24">
        <v>25.2</v>
      </c>
      <c r="DP7" s="24">
        <v>27.42</v>
      </c>
      <c r="DQ7" s="24">
        <v>30.01</v>
      </c>
      <c r="DR7" s="24">
        <v>32.229999999999997</v>
      </c>
      <c r="DS7" s="24">
        <v>42.2</v>
      </c>
      <c r="DT7" s="24">
        <v>23.13</v>
      </c>
      <c r="DU7" s="24">
        <v>23.77</v>
      </c>
      <c r="DV7" s="24">
        <v>26.36</v>
      </c>
      <c r="DW7" s="24">
        <v>27.56</v>
      </c>
      <c r="DX7" s="24">
        <v>27.89</v>
      </c>
      <c r="DY7" s="24">
        <v>1.06</v>
      </c>
      <c r="DZ7" s="24">
        <v>2.02</v>
      </c>
      <c r="EA7" s="24">
        <v>2.67</v>
      </c>
      <c r="EB7" s="24">
        <v>3.43</v>
      </c>
      <c r="EC7" s="24">
        <v>4.25</v>
      </c>
      <c r="ED7" s="24">
        <v>9.4600000000000009</v>
      </c>
      <c r="EE7" s="24">
        <v>0.04</v>
      </c>
      <c r="EF7" s="24">
        <v>0.1</v>
      </c>
      <c r="EG7" s="24">
        <v>0.21</v>
      </c>
      <c r="EH7" s="24">
        <v>0.08</v>
      </c>
      <c r="EI7" s="24">
        <v>0.09</v>
      </c>
      <c r="EJ7" s="24">
        <v>0.08</v>
      </c>
      <c r="EK7" s="24">
        <v>0.24</v>
      </c>
      <c r="EL7" s="24">
        <v>0.14000000000000001</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藤野　裕士</cp:lastModifiedBy>
  <cp:lastPrinted>2026-01-19T02:41:06Z</cp:lastPrinted>
  <dcterms:created xsi:type="dcterms:W3CDTF">2025-12-23T06:04:52Z</dcterms:created>
  <dcterms:modified xsi:type="dcterms:W3CDTF">2026-01-19T02:41:22Z</dcterms:modified>
  <cp:category/>
</cp:coreProperties>
</file>