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harima.teruya\Desktop\X\引継ぎデータ\8_各種調査\R7各種調査\R8_2_3〆 公営企業に係る経営比較分析表（令和６年度決算）の分析等について\提出_財政にて入力→各課確認してもらい提出\"/>
    </mc:Choice>
  </mc:AlternateContent>
  <xr:revisionPtr revIDLastSave="0" documentId="13_ncr:1_{AD32F294-E4D2-457B-80B4-A5913861417E}" xr6:coauthVersionLast="47" xr6:coauthVersionMax="47" xr10:uidLastSave="{00000000-0000-0000-0000-000000000000}"/>
  <workbookProtection workbookAlgorithmName="SHA-512" workbookHashValue="iJXElgmyKJlXhKD6aaPwDqeK5mCNOjrBpQLDahgm5SUvNdQoNxC044W8owVT5pLuSkB6dD18mThE31dqlTwnjw==" workbookSaltValue="OHfFS3NY6fwsDL25PLTTwg==" workbookSpinCount="100000" lockStructure="1"/>
  <bookViews>
    <workbookView xWindow="-14415" yWindow="-163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LJ55" i="4" s="1"/>
  <c r="DI7" i="5"/>
  <c r="KU55" i="4" s="1"/>
  <c r="DH7" i="5"/>
  <c r="DF7" i="5"/>
  <c r="DE7" i="5"/>
  <c r="DD7" i="5"/>
  <c r="HV56" i="4" s="1"/>
  <c r="DC7" i="5"/>
  <c r="DB7" i="5"/>
  <c r="DA7" i="5"/>
  <c r="CZ7" i="5"/>
  <c r="CY7" i="5"/>
  <c r="CX7" i="5"/>
  <c r="CW7" i="5"/>
  <c r="GR55" i="4" s="1"/>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IZ33" i="4" s="1"/>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KF55" i="4"/>
  <c r="IZ55" i="4"/>
  <c r="IK55" i="4"/>
  <c r="HV55" i="4"/>
  <c r="HG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K33" i="4"/>
  <c r="HV33" i="4"/>
  <c r="HG33" i="4"/>
  <c r="GR33" i="4"/>
  <c r="FL33" i="4"/>
  <c r="EH33" i="4"/>
  <c r="DS33" i="4"/>
  <c r="DD33" i="4"/>
  <c r="BI33" i="4"/>
  <c r="AT33" i="4"/>
  <c r="AE33" i="4"/>
  <c r="LP12" i="4"/>
  <c r="JW12" i="4"/>
  <c r="ID12" i="4"/>
  <c r="CN12" i="4"/>
  <c r="AU12" i="4"/>
  <c r="LP10" i="4"/>
  <c r="JW10" i="4"/>
  <c r="EG10" i="4"/>
  <c r="CN10" i="4"/>
  <c r="JW8" i="4"/>
  <c r="ID8" i="4"/>
  <c r="EG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<sst xmlns="http://schemas.openxmlformats.org/spreadsheetml/2006/main" count="417" uniqueCount="193">
  <si>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</si>
  <si>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</si>
  <si>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</si>
  <si>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</si>
  <si>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</si>
  <si>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</si>
  <si>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</si>
  <si>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</si>
  <si>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</si>
  <si>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</si>
  <si>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</si>
  <si>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</si>
  <si>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</si>
  <si>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</si>
  <si>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</si>
  <si>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</si>
  <si>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</si>
  <si>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</si>
  <si>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</si>
  <si>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</si>
  <si>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</si>
  <si>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</si>
  <si>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</si>
  <si>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</si>
  <si>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</si>
  <si>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</si>
  <si>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</si>
  <si>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</si>
  <si>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</si>
  <si>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</si>
  <si>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</si>
  <si>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</si>
  <si>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</si>
  <si>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</si>
  <si>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</si>
  <si>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</si>
  <si>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</si>
  <si>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</si>
  <si>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</si>
  <si>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</si>
  <si>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</si>
  <si>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</si>
  <si>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</si>
  <si>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</si>
  <si>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</si>
  <si>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</si>
  <si>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</si>
  <si>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</si>
  <si>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</si>
  <si>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</si>
  <si>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</si>
  <si>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</si>
  <si>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</si>
  <si>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</si>
  <si>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</si>
  <si>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</si>
  <si>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</si>
  <si>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</si>
  <si>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</si>
  <si>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</si>
  <si>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</si>
  <si>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</si>
  <si>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</si>
  <si>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</si>
  <si>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</si>
  <si>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</si>
  <si>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</si>
  <si>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</si>
  <si>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</si>
  <si>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</si>
  <si>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</si>
  <si>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</si>
  <si>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</si>
  <si>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</si>
  <si>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</si>
  <si>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</si>
  <si>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</si>
  <si>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</si>
  <si>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</si>
  <si>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</si>
  <si>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</si>
  <si>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</si>
  <si>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</si>
  <si>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</si>
  <si>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</si>
  <si>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</si>
  <si>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</si>
  <si>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</si>
  <si>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</si>
  <si>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</si>
  <si>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</si>
  <si>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</si>
  <si>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</si>
  <si>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</si>
  <si>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</si>
  <si>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</si>
  <si>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</si>
  <si>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</si>
  <si>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</si>
  <si>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</si>
  <si>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</si>
  <si>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</si>
  <si>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</si>
  <si>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</si>
  <si>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</si>
  <si>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</si>
  <si>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</si>
  <si>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</si>
  <si>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</si>
  <si>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</si>
  <si>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</si>
  <si>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</si>
  <si>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</si>
  <si>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</si>
  <si>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</si>
  <si>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</si>
  <si>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</si>
  <si>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</si>
  <si>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</si>
  <si>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</si>
  <si>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</si>
  <si>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</si>
  <si>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</si>
  <si>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</si>
  <si>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</si>
  <si>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</si>
  <si>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</si>
  <si>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</si>
  <si>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</si>
  <si>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</si>
  <si>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</si>
  <si>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</si>
  <si>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</si>
  <si>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</si>
  <si>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</si>
  <si>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</si>
  <si>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</si>
  <si>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</si>
  <si>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</si>
  <si>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</si>
  <si>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</si>
  <si>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</si>
  <si>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</si>
  <si>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</si>
  <si>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</si>
  <si>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</si>
  <si>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</si>
  <si>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</si>
  <si>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</si>
  <si>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</si>
  <si>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</si>
  <si>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</si>
  <si>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</si>
  <si>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</si>
  <si>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</si>
  <si>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</si>
  <si>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</si>
  <si>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</si>
  <si>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</si>
  <si>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</si>
  <si>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</si>
  <si>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</si>
  <si>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t>
    <phoneticPr fontId="5"/>
  </si>
  <si>
    <t>当該値(N-4)</t>
    <phoneticPr fontId="5"/>
  </si>
  <si>
    <t>当該値(N-3)</t>
    <phoneticPr fontId="5"/>
  </si>
  <si>
    <t>当該値(N-2)</t>
    <phoneticPr fontId="5"/>
  </si>
  <si>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</si>
  <si>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</si>
  <si>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</si>
  <si>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</si>
  <si>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</si>
  <si>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</si>
  <si>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</si>
  <si>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美波町</t>
  </si>
  <si>
    <t>国保美波病院</t>
  </si>
  <si>
    <t>当然財務</t>
  </si>
  <si>
    <t>病院事業</t>
  </si>
  <si>
    <t>一般病院</t>
  </si>
  <si>
    <t>50床以上～100床未満</t>
  </si>
  <si>
    <t>非設置</t>
  </si>
  <si>
    <t>直営</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</si>
  <si>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</si>
  <si>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</si>
  <si>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</si>
  <si>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</si>
  <si>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</si>
  <si>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</si>
  <si>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</si>
  <si>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</si>
  <si>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町内唯一の公立病院で、過疎高齢化等により患者数は減少しているが、町外への病院へ通院する交通手段を持たない高齢者は増加しており、医療弱者を保護する役割を担っている。また、大規模災害時には、災害医療の拠点及び避難所としての役割を担っている。</t>
    <phoneticPr fontId="5"/>
  </si>
  <si>
    <t>　医業収支比率、職員給与費対医業収支比率とも若干改善傾向が見られるが、累積欠損金比率が上昇傾向にある。人口減少・少子高齢化に伴い、病床利用率は減少傾向にあり、今後とも更なる人員の適正な配置の検討が求められる。
　経営の健全性・効率化のため導入した、地域包括ケア病床により、入院患者一人あたりの収益、外来患者一人あたりの収益とも増加傾向にあるため今後とも推進していく。
経常収支比率は改善されているものの、90％を超えておりゆとりのない経営となっている。</t>
    <rPh sb="217" eb="219">
      <t>ケイエイ</t>
    </rPh>
    <phoneticPr fontId="5"/>
  </si>
  <si>
    <t>　病院開院から、それほど経過していないため、老朽化については問題ないものの、医療機器や電子機器については耐用年数を経過したものが徐々に増えてきている。
これらについては、適切な時期に更新していくことが必要であり、財源の確保が求められる。</t>
    <phoneticPr fontId="5"/>
  </si>
  <si>
    <t>　人口減少が進み、患者の減少、少子高齢化など、様々な負の要因がある中、病院の健全運営のため、医療体制を強化して医業収益の増加と、更なる経費節減に勤める。また、一般会計からの所定の繰り出しを求め、持続可能な経営を実現する。
　なお、今後、病院建設費、備品購入費等の減価償却費が本格化するため、費用捻出についても検討する必要がある。
適切な人員配置により、更なる経営改善が求められる。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</si>
</sst>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47.2</c:v>
                </c:pt>
                <c:pt idx="4">
                  <c:v>44.7</c:v>
                </c:pt>
              </c:numCache>
            </c:numRef>
          </c:val>
          <c:extLst>
            <c:ext xmlns:c16="http://schemas.microsoft.com/office/drawing/2014/chart" uri="{C3380CC4-5D6E-409C-BE32-E72D297353CC}">
              <c16:uniqueId val="{00000000-05C4-4728-B901-714DC54D4FC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60.6</c:v>
                </c:pt>
                <c:pt idx="4">
                  <c:v>62.8</c:v>
                </c:pt>
              </c:numCache>
            </c:numRef>
          </c:val>
          <c:smooth val="0"/>
          <c:extLst>
            <c:ext xmlns:c16="http://schemas.microsoft.com/office/drawing/2014/chart" uri="{C3380CC4-5D6E-409C-BE32-E72D297353CC}">
              <c16:uniqueId val="{00000001-05C4-4728-B901-714DC54D4FC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12335</c:v>
                </c:pt>
                <c:pt idx="4">
                  <c:v>12813</c:v>
                </c:pt>
              </c:numCache>
            </c:numRef>
          </c:val>
          <c:extLst>
            <c:ext xmlns:c16="http://schemas.microsoft.com/office/drawing/2014/chart" uri="{C3380CC4-5D6E-409C-BE32-E72D297353CC}">
              <c16:uniqueId val="{00000000-19D8-47E0-A3DF-C2B71504C14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9779</c:v>
                </c:pt>
                <c:pt idx="4">
                  <c:v>9547</c:v>
                </c:pt>
              </c:numCache>
            </c:numRef>
          </c:val>
          <c:smooth val="0"/>
          <c:extLst>
            <c:ext xmlns:c16="http://schemas.microsoft.com/office/drawing/2014/chart" uri="{C3380CC4-5D6E-409C-BE32-E72D297353CC}">
              <c16:uniqueId val="{00000001-19D8-47E0-A3DF-C2B71504C14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30343</c:v>
                </c:pt>
                <c:pt idx="4">
                  <c:v>31062</c:v>
                </c:pt>
              </c:numCache>
            </c:numRef>
          </c:val>
          <c:extLst>
            <c:ext xmlns:c16="http://schemas.microsoft.com/office/drawing/2014/chart" uri="{C3380CC4-5D6E-409C-BE32-E72D297353CC}">
              <c16:uniqueId val="{00000000-B87B-4D2E-9F38-07BF9814E13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29723</c:v>
                </c:pt>
                <c:pt idx="4">
                  <c:v>30242</c:v>
                </c:pt>
              </c:numCache>
            </c:numRef>
          </c:val>
          <c:smooth val="0"/>
          <c:extLst>
            <c:ext xmlns:c16="http://schemas.microsoft.com/office/drawing/2014/chart" uri="{C3380CC4-5D6E-409C-BE32-E72D297353CC}">
              <c16:uniqueId val="{00000001-B87B-4D2E-9F38-07BF9814E13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92.9</c:v>
                </c:pt>
                <c:pt idx="4">
                  <c:v>108</c:v>
                </c:pt>
              </c:numCache>
            </c:numRef>
          </c:val>
          <c:extLst>
            <c:ext xmlns:c16="http://schemas.microsoft.com/office/drawing/2014/chart" uri="{C3380CC4-5D6E-409C-BE32-E72D297353CC}">
              <c16:uniqueId val="{00000000-1D61-4830-B411-49BD10CD3B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144.6</c:v>
                </c:pt>
                <c:pt idx="4">
                  <c:v>168.7</c:v>
                </c:pt>
              </c:numCache>
            </c:numRef>
          </c:val>
          <c:smooth val="0"/>
          <c:extLst>
            <c:ext xmlns:c16="http://schemas.microsoft.com/office/drawing/2014/chart" uri="{C3380CC4-5D6E-409C-BE32-E72D297353CC}">
              <c16:uniqueId val="{00000001-1D61-4830-B411-49BD10CD3B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58</c:v>
                </c:pt>
                <c:pt idx="4">
                  <c:v>57.3</c:v>
                </c:pt>
              </c:numCache>
            </c:numRef>
          </c:val>
          <c:extLst>
            <c:ext xmlns:c16="http://schemas.microsoft.com/office/drawing/2014/chart" uri="{C3380CC4-5D6E-409C-BE32-E72D297353CC}">
              <c16:uniqueId val="{00000000-F6C7-41CD-8BCE-26DA47D47D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69.7</c:v>
                </c:pt>
                <c:pt idx="4">
                  <c:v>67</c:v>
                </c:pt>
              </c:numCache>
            </c:numRef>
          </c:val>
          <c:smooth val="0"/>
          <c:extLst>
            <c:ext xmlns:c16="http://schemas.microsoft.com/office/drawing/2014/chart" uri="{C3380CC4-5D6E-409C-BE32-E72D297353CC}">
              <c16:uniqueId val="{00000001-F6C7-41CD-8BCE-26DA47D47D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62.8</c:v>
                </c:pt>
                <c:pt idx="4">
                  <c:v>62.1</c:v>
                </c:pt>
              </c:numCache>
            </c:numRef>
          </c:val>
          <c:extLst>
            <c:ext xmlns:c16="http://schemas.microsoft.com/office/drawing/2014/chart" uri="{C3380CC4-5D6E-409C-BE32-E72D297353CC}">
              <c16:uniqueId val="{00000000-B69A-4274-8041-1CC33F91824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73.599999999999994</c:v>
                </c:pt>
                <c:pt idx="4">
                  <c:v>71.2</c:v>
                </c:pt>
              </c:numCache>
            </c:numRef>
          </c:val>
          <c:smooth val="0"/>
          <c:extLst>
            <c:ext xmlns:c16="http://schemas.microsoft.com/office/drawing/2014/chart" uri="{C3380CC4-5D6E-409C-BE32-E72D297353CC}">
              <c16:uniqueId val="{00000001-B69A-4274-8041-1CC33F91824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95.2</c:v>
                </c:pt>
                <c:pt idx="4">
                  <c:v>92.1</c:v>
                </c:pt>
              </c:numCache>
            </c:numRef>
          </c:val>
          <c:extLst>
            <c:ext xmlns:c16="http://schemas.microsoft.com/office/drawing/2014/chart" uri="{C3380CC4-5D6E-409C-BE32-E72D297353CC}">
              <c16:uniqueId val="{00000000-0EAE-46BA-86FB-46F8B01C62D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96.7</c:v>
                </c:pt>
                <c:pt idx="4">
                  <c:v>93.7</c:v>
                </c:pt>
              </c:numCache>
            </c:numRef>
          </c:val>
          <c:smooth val="0"/>
          <c:extLst>
            <c:ext xmlns:c16="http://schemas.microsoft.com/office/drawing/2014/chart" uri="{C3380CC4-5D6E-409C-BE32-E72D297353CC}">
              <c16:uniqueId val="{00000001-0EAE-46BA-86FB-46F8B01C62D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30.1</c:v>
                </c:pt>
                <c:pt idx="4">
                  <c:v>33.4</c:v>
                </c:pt>
              </c:numCache>
            </c:numRef>
          </c:val>
          <c:extLst>
            <c:ext xmlns:c16="http://schemas.microsoft.com/office/drawing/2014/chart" uri="{C3380CC4-5D6E-409C-BE32-E72D297353CC}">
              <c16:uniqueId val="{00000000-4F01-4D5A-BE47-96EE57B1CD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59.8</c:v>
                </c:pt>
                <c:pt idx="4">
                  <c:v>60.6</c:v>
                </c:pt>
              </c:numCache>
            </c:numRef>
          </c:val>
          <c:smooth val="0"/>
          <c:extLst>
            <c:ext xmlns:c16="http://schemas.microsoft.com/office/drawing/2014/chart" uri="{C3380CC4-5D6E-409C-BE32-E72D297353CC}">
              <c16:uniqueId val="{00000001-4F01-4D5A-BE47-96EE57B1CD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73.599999999999994</c:v>
                </c:pt>
                <c:pt idx="4">
                  <c:v>79.599999999999994</c:v>
                </c:pt>
              </c:numCache>
            </c:numRef>
          </c:val>
          <c:extLst>
            <c:ext xmlns:c16="http://schemas.microsoft.com/office/drawing/2014/chart" uri="{C3380CC4-5D6E-409C-BE32-E72D297353CC}">
              <c16:uniqueId val="{00000000-96D6-4E3E-A684-CA311A44608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72</c:v>
                </c:pt>
                <c:pt idx="4">
                  <c:v>72.400000000000006</c:v>
                </c:pt>
              </c:numCache>
            </c:numRef>
          </c:val>
          <c:smooth val="0"/>
          <c:extLst>
            <c:ext xmlns:c16="http://schemas.microsoft.com/office/drawing/2014/chart" uri="{C3380CC4-5D6E-409C-BE32-E72D297353CC}">
              <c16:uniqueId val="{00000001-96D6-4E3E-A684-CA311A44608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52774420</c:v>
                </c:pt>
                <c:pt idx="4">
                  <c:v>52847580</c:v>
                </c:pt>
              </c:numCache>
            </c:numRef>
          </c:val>
          <c:extLst>
            <c:ext xmlns:c16="http://schemas.microsoft.com/office/drawing/2014/chart" uri="{C3380CC4-5D6E-409C-BE32-E72D297353CC}">
              <c16:uniqueId val="{00000000-FED4-4D49-A381-752282EA71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45796115</c:v>
                </c:pt>
                <c:pt idx="4">
                  <c:v>48319566</c:v>
                </c:pt>
              </c:numCache>
            </c:numRef>
          </c:val>
          <c:smooth val="0"/>
          <c:extLst>
            <c:ext xmlns:c16="http://schemas.microsoft.com/office/drawing/2014/chart" uri="{C3380CC4-5D6E-409C-BE32-E72D297353CC}">
              <c16:uniqueId val="{00000001-FED4-4D49-A381-752282EA71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21.3</c:v>
                </c:pt>
                <c:pt idx="4">
                  <c:v>23</c:v>
                </c:pt>
              </c:numCache>
            </c:numRef>
          </c:val>
          <c:extLst>
            <c:ext xmlns:c16="http://schemas.microsoft.com/office/drawing/2014/chart" uri="{C3380CC4-5D6E-409C-BE32-E72D297353CC}">
              <c16:uniqueId val="{00000000-BE42-4F59-9D66-767F1FB2F2C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14.9</c:v>
                </c:pt>
                <c:pt idx="4">
                  <c:v>14.8</c:v>
                </c:pt>
              </c:numCache>
            </c:numRef>
          </c:val>
          <c:smooth val="0"/>
          <c:extLst>
            <c:ext xmlns:c16="http://schemas.microsoft.com/office/drawing/2014/chart" uri="{C3380CC4-5D6E-409C-BE32-E72D297353CC}">
              <c16:uniqueId val="{00000001-BE42-4F59-9D66-767F1FB2F2C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93.8</c:v>
                </c:pt>
                <c:pt idx="4">
                  <c:v>95.9</c:v>
                </c:pt>
              </c:numCache>
            </c:numRef>
          </c:val>
          <c:extLst>
            <c:ext xmlns:c16="http://schemas.microsoft.com/office/drawing/2014/chart" uri="{C3380CC4-5D6E-409C-BE32-E72D297353CC}">
              <c16:uniqueId val="{00000000-2CAF-4841-84AC-8760CE66F38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77.5</c:v>
                </c:pt>
                <c:pt idx="4">
                  <c:v>80.900000000000006</c:v>
                </c:pt>
              </c:numCache>
            </c:numRef>
          </c:val>
          <c:smooth val="0"/>
          <c:extLst>
            <c:ext xmlns:c16="http://schemas.microsoft.com/office/drawing/2014/chart" uri="{C3380CC4-5D6E-409C-BE32-E72D297353CC}">
              <c16:uniqueId val="{00000001-2CAF-4841-84AC-8760CE66F38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1" zoomScaleNormal="10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徳島県美波町　国保美波病院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5711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4531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t="str">
        <f>データ!AK7</f>
        <v>-</v>
      </c>
      <c r="AU33" s="70"/>
      <c r="AV33" s="70"/>
      <c r="AW33" s="70"/>
      <c r="AX33" s="70"/>
      <c r="AY33" s="70"/>
      <c r="AZ33" s="70"/>
      <c r="BA33" s="70"/>
      <c r="BB33" s="70"/>
      <c r="BC33" s="70"/>
      <c r="BD33" s="70"/>
      <c r="BE33" s="70"/>
      <c r="BF33" s="70"/>
      <c r="BG33" s="70"/>
      <c r="BH33" s="71"/>
      <c r="BI33" s="69">
        <f>データ!AL7</f>
        <v>95.2</v>
      </c>
      <c r="BJ33" s="70"/>
      <c r="BK33" s="70"/>
      <c r="BL33" s="70"/>
      <c r="BM33" s="70"/>
      <c r="BN33" s="70"/>
      <c r="BO33" s="70"/>
      <c r="BP33" s="70"/>
      <c r="BQ33" s="70"/>
      <c r="BR33" s="70"/>
      <c r="BS33" s="70"/>
      <c r="BT33" s="70"/>
      <c r="BU33" s="70"/>
      <c r="BV33" s="70"/>
      <c r="BW33" s="71"/>
      <c r="BX33" s="69">
        <f>データ!AM7</f>
        <v>92.1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t="str">
        <f>データ!AV7</f>
        <v>-</v>
      </c>
      <c r="EI33" s="70"/>
      <c r="EJ33" s="70"/>
      <c r="EK33" s="70"/>
      <c r="EL33" s="70"/>
      <c r="EM33" s="70"/>
      <c r="EN33" s="70"/>
      <c r="EO33" s="70"/>
      <c r="EP33" s="70"/>
      <c r="EQ33" s="70"/>
      <c r="ER33" s="70"/>
      <c r="ES33" s="70"/>
      <c r="ET33" s="70"/>
      <c r="EU33" s="70"/>
      <c r="EV33" s="71"/>
      <c r="EW33" s="69">
        <f>データ!AW7</f>
        <v>62.8</v>
      </c>
      <c r="EX33" s="70"/>
      <c r="EY33" s="70"/>
      <c r="EZ33" s="70"/>
      <c r="FA33" s="70"/>
      <c r="FB33" s="70"/>
      <c r="FC33" s="70"/>
      <c r="FD33" s="70"/>
      <c r="FE33" s="70"/>
      <c r="FF33" s="70"/>
      <c r="FG33" s="70"/>
      <c r="FH33" s="70"/>
      <c r="FI33" s="70"/>
      <c r="FJ33" s="70"/>
      <c r="FK33" s="71"/>
      <c r="FL33" s="69">
        <f>データ!AX7</f>
        <v>62.1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t="str">
        <f>データ!BG7</f>
        <v>-</v>
      </c>
      <c r="HW33" s="70"/>
      <c r="HX33" s="70"/>
      <c r="HY33" s="70"/>
      <c r="HZ33" s="70"/>
      <c r="IA33" s="70"/>
      <c r="IB33" s="70"/>
      <c r="IC33" s="70"/>
      <c r="ID33" s="70"/>
      <c r="IE33" s="70"/>
      <c r="IF33" s="70"/>
      <c r="IG33" s="70"/>
      <c r="IH33" s="70"/>
      <c r="II33" s="70"/>
      <c r="IJ33" s="71"/>
      <c r="IK33" s="69">
        <f>データ!BH7</f>
        <v>58</v>
      </c>
      <c r="IL33" s="70"/>
      <c r="IM33" s="70"/>
      <c r="IN33" s="70"/>
      <c r="IO33" s="70"/>
      <c r="IP33" s="70"/>
      <c r="IQ33" s="70"/>
      <c r="IR33" s="70"/>
      <c r="IS33" s="70"/>
      <c r="IT33" s="70"/>
      <c r="IU33" s="70"/>
      <c r="IV33" s="70"/>
      <c r="IW33" s="70"/>
      <c r="IX33" s="70"/>
      <c r="IY33" s="71"/>
      <c r="IZ33" s="69">
        <f>データ!BI7</f>
        <v>57.3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t="str">
        <f>データ!BR7</f>
        <v>-</v>
      </c>
      <c r="LK33" s="70"/>
      <c r="LL33" s="70"/>
      <c r="LM33" s="70"/>
      <c r="LN33" s="70"/>
      <c r="LO33" s="70"/>
      <c r="LP33" s="70"/>
      <c r="LQ33" s="70"/>
      <c r="LR33" s="70"/>
      <c r="LS33" s="70"/>
      <c r="LT33" s="70"/>
      <c r="LU33" s="70"/>
      <c r="LV33" s="70"/>
      <c r="LW33" s="70"/>
      <c r="LX33" s="71"/>
      <c r="LY33" s="69">
        <f>データ!BS7</f>
        <v>47.2</v>
      </c>
      <c r="LZ33" s="70"/>
      <c r="MA33" s="70"/>
      <c r="MB33" s="70"/>
      <c r="MC33" s="70"/>
      <c r="MD33" s="70"/>
      <c r="ME33" s="70"/>
      <c r="MF33" s="70"/>
      <c r="MG33" s="70"/>
      <c r="MH33" s="70"/>
      <c r="MI33" s="70"/>
      <c r="MJ33" s="70"/>
      <c r="MK33" s="70"/>
      <c r="ML33" s="70"/>
      <c r="MM33" s="71"/>
      <c r="MN33" s="69">
        <f>データ!BT7</f>
        <v>44.7</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t="str">
        <f>データ!AP7</f>
        <v>-</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t="str">
        <f>データ!BA7</f>
        <v>-</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t="str">
        <f>データ!BL7</f>
        <v>-</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t="str">
        <f>データ!BW7</f>
        <v>-</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190</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191</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t="str">
        <f>データ!CC7</f>
        <v>-</v>
      </c>
      <c r="AU55" s="67"/>
      <c r="AV55" s="67"/>
      <c r="AW55" s="67"/>
      <c r="AX55" s="67"/>
      <c r="AY55" s="67"/>
      <c r="AZ55" s="67"/>
      <c r="BA55" s="67"/>
      <c r="BB55" s="67"/>
      <c r="BC55" s="67"/>
      <c r="BD55" s="67"/>
      <c r="BE55" s="67"/>
      <c r="BF55" s="67"/>
      <c r="BG55" s="67"/>
      <c r="BH55" s="68"/>
      <c r="BI55" s="66">
        <f>データ!CD7</f>
        <v>30343</v>
      </c>
      <c r="BJ55" s="67"/>
      <c r="BK55" s="67"/>
      <c r="BL55" s="67"/>
      <c r="BM55" s="67"/>
      <c r="BN55" s="67"/>
      <c r="BO55" s="67"/>
      <c r="BP55" s="67"/>
      <c r="BQ55" s="67"/>
      <c r="BR55" s="67"/>
      <c r="BS55" s="67"/>
      <c r="BT55" s="67"/>
      <c r="BU55" s="67"/>
      <c r="BV55" s="67"/>
      <c r="BW55" s="68"/>
      <c r="BX55" s="66">
        <f>データ!CE7</f>
        <v>31062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t="str">
        <f>データ!CN7</f>
        <v>-</v>
      </c>
      <c r="EI55" s="67"/>
      <c r="EJ55" s="67"/>
      <c r="EK55" s="67"/>
      <c r="EL55" s="67"/>
      <c r="EM55" s="67"/>
      <c r="EN55" s="67"/>
      <c r="EO55" s="67"/>
      <c r="EP55" s="67"/>
      <c r="EQ55" s="67"/>
      <c r="ER55" s="67"/>
      <c r="ES55" s="67"/>
      <c r="ET55" s="67"/>
      <c r="EU55" s="67"/>
      <c r="EV55" s="68"/>
      <c r="EW55" s="66">
        <f>データ!CO7</f>
        <v>12335</v>
      </c>
      <c r="EX55" s="67"/>
      <c r="EY55" s="67"/>
      <c r="EZ55" s="67"/>
      <c r="FA55" s="67"/>
      <c r="FB55" s="67"/>
      <c r="FC55" s="67"/>
      <c r="FD55" s="67"/>
      <c r="FE55" s="67"/>
      <c r="FF55" s="67"/>
      <c r="FG55" s="67"/>
      <c r="FH55" s="67"/>
      <c r="FI55" s="67"/>
      <c r="FJ55" s="67"/>
      <c r="FK55" s="68"/>
      <c r="FL55" s="66">
        <f>データ!CP7</f>
        <v>12813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t="str">
        <f>データ!CY7</f>
        <v>-</v>
      </c>
      <c r="HW55" s="70"/>
      <c r="HX55" s="70"/>
      <c r="HY55" s="70"/>
      <c r="HZ55" s="70"/>
      <c r="IA55" s="70"/>
      <c r="IB55" s="70"/>
      <c r="IC55" s="70"/>
      <c r="ID55" s="70"/>
      <c r="IE55" s="70"/>
      <c r="IF55" s="70"/>
      <c r="IG55" s="70"/>
      <c r="IH55" s="70"/>
      <c r="II55" s="70"/>
      <c r="IJ55" s="71"/>
      <c r="IK55" s="69">
        <f>データ!CZ7</f>
        <v>93.8</v>
      </c>
      <c r="IL55" s="70"/>
      <c r="IM55" s="70"/>
      <c r="IN55" s="70"/>
      <c r="IO55" s="70"/>
      <c r="IP55" s="70"/>
      <c r="IQ55" s="70"/>
      <c r="IR55" s="70"/>
      <c r="IS55" s="70"/>
      <c r="IT55" s="70"/>
      <c r="IU55" s="70"/>
      <c r="IV55" s="70"/>
      <c r="IW55" s="70"/>
      <c r="IX55" s="70"/>
      <c r="IY55" s="71"/>
      <c r="IZ55" s="69">
        <f>データ!DA7</f>
        <v>95.9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t="str">
        <f>データ!DJ7</f>
        <v>-</v>
      </c>
      <c r="LK55" s="70"/>
      <c r="LL55" s="70"/>
      <c r="LM55" s="70"/>
      <c r="LN55" s="70"/>
      <c r="LO55" s="70"/>
      <c r="LP55" s="70"/>
      <c r="LQ55" s="70"/>
      <c r="LR55" s="70"/>
      <c r="LS55" s="70"/>
      <c r="LT55" s="70"/>
      <c r="LU55" s="70"/>
      <c r="LV55" s="70"/>
      <c r="LW55" s="70"/>
      <c r="LX55" s="71"/>
      <c r="LY55" s="69">
        <f>データ!DK7</f>
        <v>21.3</v>
      </c>
      <c r="LZ55" s="70"/>
      <c r="MA55" s="70"/>
      <c r="MB55" s="70"/>
      <c r="MC55" s="70"/>
      <c r="MD55" s="70"/>
      <c r="ME55" s="70"/>
      <c r="MF55" s="70"/>
      <c r="MG55" s="70"/>
      <c r="MH55" s="70"/>
      <c r="MI55" s="70"/>
      <c r="MJ55" s="70"/>
      <c r="MK55" s="70"/>
      <c r="ML55" s="70"/>
      <c r="MM55" s="71"/>
      <c r="MN55" s="69">
        <f>データ!DL7</f>
        <v>23</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t="str">
        <f>データ!CH7</f>
        <v>-</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t="str">
        <f>データ!CS7</f>
        <v>-</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t="str">
        <f>データ!DD7</f>
        <v>-</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t="str">
        <f>データ!DO7</f>
        <v>-</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t="str">
        <f>データ!DU7</f>
        <v>-</v>
      </c>
      <c r="AU79" s="70"/>
      <c r="AV79" s="70"/>
      <c r="AW79" s="70"/>
      <c r="AX79" s="70"/>
      <c r="AY79" s="70"/>
      <c r="AZ79" s="70"/>
      <c r="BA79" s="70"/>
      <c r="BB79" s="70"/>
      <c r="BC79" s="70"/>
      <c r="BD79" s="70"/>
      <c r="BE79" s="70"/>
      <c r="BF79" s="70"/>
      <c r="BG79" s="70"/>
      <c r="BH79" s="71"/>
      <c r="BI79" s="69">
        <f>データ!DV7</f>
        <v>92.9</v>
      </c>
      <c r="BJ79" s="70"/>
      <c r="BK79" s="70"/>
      <c r="BL79" s="70"/>
      <c r="BM79" s="70"/>
      <c r="BN79" s="70"/>
      <c r="BO79" s="70"/>
      <c r="BP79" s="70"/>
      <c r="BQ79" s="70"/>
      <c r="BR79" s="70"/>
      <c r="BS79" s="70"/>
      <c r="BT79" s="70"/>
      <c r="BU79" s="70"/>
      <c r="BV79" s="70"/>
      <c r="BW79" s="71"/>
      <c r="BX79" s="69">
        <f>データ!DW7</f>
        <v>108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t="str">
        <f>データ!EF7</f>
        <v>-</v>
      </c>
      <c r="EL79" s="70"/>
      <c r="EM79" s="70"/>
      <c r="EN79" s="70"/>
      <c r="EO79" s="70"/>
      <c r="EP79" s="70"/>
      <c r="EQ79" s="70"/>
      <c r="ER79" s="70"/>
      <c r="ES79" s="70"/>
      <c r="ET79" s="70"/>
      <c r="EU79" s="70"/>
      <c r="EV79" s="70"/>
      <c r="EW79" s="70"/>
      <c r="EX79" s="70"/>
      <c r="EY79" s="71"/>
      <c r="EZ79" s="69">
        <f>データ!EG7</f>
        <v>30.1</v>
      </c>
      <c r="FA79" s="70"/>
      <c r="FB79" s="70"/>
      <c r="FC79" s="70"/>
      <c r="FD79" s="70"/>
      <c r="FE79" s="70"/>
      <c r="FF79" s="70"/>
      <c r="FG79" s="70"/>
      <c r="FH79" s="70"/>
      <c r="FI79" s="70"/>
      <c r="FJ79" s="70"/>
      <c r="FK79" s="70"/>
      <c r="FL79" s="70"/>
      <c r="FM79" s="70"/>
      <c r="FN79" s="71"/>
      <c r="FO79" s="69">
        <f>データ!EH7</f>
        <v>33.4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t="str">
        <f>データ!EQ7</f>
        <v>-</v>
      </c>
      <c r="HY79" s="70"/>
      <c r="HZ79" s="70"/>
      <c r="IA79" s="70"/>
      <c r="IB79" s="70"/>
      <c r="IC79" s="70"/>
      <c r="ID79" s="70"/>
      <c r="IE79" s="70"/>
      <c r="IF79" s="70"/>
      <c r="IG79" s="70"/>
      <c r="IH79" s="70"/>
      <c r="II79" s="70"/>
      <c r="IJ79" s="70"/>
      <c r="IK79" s="70"/>
      <c r="IL79" s="71"/>
      <c r="IM79" s="69">
        <f>データ!ER7</f>
        <v>73.599999999999994</v>
      </c>
      <c r="IN79" s="70"/>
      <c r="IO79" s="70"/>
      <c r="IP79" s="70"/>
      <c r="IQ79" s="70"/>
      <c r="IR79" s="70"/>
      <c r="IS79" s="70"/>
      <c r="IT79" s="70"/>
      <c r="IU79" s="70"/>
      <c r="IV79" s="70"/>
      <c r="IW79" s="70"/>
      <c r="IX79" s="70"/>
      <c r="IY79" s="70"/>
      <c r="IZ79" s="70"/>
      <c r="JA79" s="71"/>
      <c r="JB79" s="69">
        <f>データ!ES7</f>
        <v>79.599999999999994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t="str">
        <f>データ!FB7</f>
        <v>-</v>
      </c>
      <c r="LL79" s="67"/>
      <c r="LM79" s="67"/>
      <c r="LN79" s="67"/>
      <c r="LO79" s="67"/>
      <c r="LP79" s="67"/>
      <c r="LQ79" s="67"/>
      <c r="LR79" s="67"/>
      <c r="LS79" s="67"/>
      <c r="LT79" s="67"/>
      <c r="LU79" s="67"/>
      <c r="LV79" s="67"/>
      <c r="LW79" s="67"/>
      <c r="LX79" s="67"/>
      <c r="LY79" s="68"/>
      <c r="LZ79" s="66">
        <f>データ!FC7</f>
        <v>52774420</v>
      </c>
      <c r="MA79" s="67"/>
      <c r="MB79" s="67"/>
      <c r="MC79" s="67"/>
      <c r="MD79" s="67"/>
      <c r="ME79" s="67"/>
      <c r="MF79" s="67"/>
      <c r="MG79" s="67"/>
      <c r="MH79" s="67"/>
      <c r="MI79" s="67"/>
      <c r="MJ79" s="67"/>
      <c r="MK79" s="67"/>
      <c r="ML79" s="67"/>
      <c r="MM79" s="67"/>
      <c r="MN79" s="68"/>
      <c r="MO79" s="66">
        <f>データ!FD7</f>
        <v>52847580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t="str">
        <f>データ!DZ7</f>
        <v>-</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t="str">
        <f>データ!EK7</f>
        <v>-</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t="str">
        <f>データ!EV7</f>
        <v>-</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t="str">
        <f>データ!FG7</f>
        <v>-</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4XhAC9TktRijD8Yi0KRxd9596RMUGoPmGOQDhKgARcEtiX5fkrKOz42ZgTolul5+o5WtY3osdkWrS7kDFFeyQ==" saltValue="c+4NuuUxv+yykkmK1Y7Lr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160</v>
      </c>
      <c r="AY5" s="49" t="s">
        <v>153</v>
      </c>
      <c r="AZ5" s="49" t="s">
        <v>154</v>
      </c>
      <c r="BA5" s="49" t="s">
        <v>155</v>
      </c>
      <c r="BB5" s="49" t="s">
        <v>156</v>
      </c>
      <c r="BC5" s="49" t="s">
        <v>157</v>
      </c>
      <c r="BD5" s="49" t="s">
        <v>158</v>
      </c>
      <c r="BE5" s="49" t="s">
        <v>148</v>
      </c>
      <c r="BF5" s="49" t="s">
        <v>149</v>
      </c>
      <c r="BG5" s="49" t="s">
        <v>150</v>
      </c>
      <c r="BH5" s="49" t="s">
        <v>161</v>
      </c>
      <c r="BI5" s="49" t="s">
        <v>160</v>
      </c>
      <c r="BJ5" s="49" t="s">
        <v>153</v>
      </c>
      <c r="BK5" s="49" t="s">
        <v>154</v>
      </c>
      <c r="BL5" s="49" t="s">
        <v>155</v>
      </c>
      <c r="BM5" s="49" t="s">
        <v>156</v>
      </c>
      <c r="BN5" s="49" t="s">
        <v>157</v>
      </c>
      <c r="BO5" s="49" t="s">
        <v>158</v>
      </c>
      <c r="BP5" s="49" t="s">
        <v>159</v>
      </c>
      <c r="BQ5" s="49" t="s">
        <v>149</v>
      </c>
      <c r="BR5" s="49" t="s">
        <v>150</v>
      </c>
      <c r="BS5" s="49" t="s">
        <v>151</v>
      </c>
      <c r="BT5" s="49" t="s">
        <v>162</v>
      </c>
      <c r="BU5" s="49" t="s">
        <v>153</v>
      </c>
      <c r="BV5" s="49" t="s">
        <v>154</v>
      </c>
      <c r="BW5" s="49" t="s">
        <v>155</v>
      </c>
      <c r="BX5" s="49" t="s">
        <v>156</v>
      </c>
      <c r="BY5" s="49" t="s">
        <v>157</v>
      </c>
      <c r="BZ5" s="49" t="s">
        <v>158</v>
      </c>
      <c r="CA5" s="49" t="s">
        <v>163</v>
      </c>
      <c r="CB5" s="49" t="s">
        <v>164</v>
      </c>
      <c r="CC5" s="49" t="s">
        <v>165</v>
      </c>
      <c r="CD5" s="49" t="s">
        <v>166</v>
      </c>
      <c r="CE5" s="49" t="s">
        <v>160</v>
      </c>
      <c r="CF5" s="49" t="s">
        <v>153</v>
      </c>
      <c r="CG5" s="49" t="s">
        <v>154</v>
      </c>
      <c r="CH5" s="49" t="s">
        <v>155</v>
      </c>
      <c r="CI5" s="49" t="s">
        <v>156</v>
      </c>
      <c r="CJ5" s="49" t="s">
        <v>157</v>
      </c>
      <c r="CK5" s="49" t="s">
        <v>158</v>
      </c>
      <c r="CL5" s="49" t="s">
        <v>163</v>
      </c>
      <c r="CM5" s="49" t="s">
        <v>164</v>
      </c>
      <c r="CN5" s="49" t="s">
        <v>167</v>
      </c>
      <c r="CO5" s="49" t="s">
        <v>161</v>
      </c>
      <c r="CP5" s="49" t="s">
        <v>160</v>
      </c>
      <c r="CQ5" s="49" t="s">
        <v>153</v>
      </c>
      <c r="CR5" s="49" t="s">
        <v>154</v>
      </c>
      <c r="CS5" s="49" t="s">
        <v>155</v>
      </c>
      <c r="CT5" s="49" t="s">
        <v>156</v>
      </c>
      <c r="CU5" s="49" t="s">
        <v>157</v>
      </c>
      <c r="CV5" s="49" t="s">
        <v>158</v>
      </c>
      <c r="CW5" s="49" t="s">
        <v>148</v>
      </c>
      <c r="CX5" s="49" t="s">
        <v>149</v>
      </c>
      <c r="CY5" s="49" t="s">
        <v>167</v>
      </c>
      <c r="CZ5" s="49" t="s">
        <v>161</v>
      </c>
      <c r="DA5" s="49" t="s">
        <v>160</v>
      </c>
      <c r="DB5" s="49" t="s">
        <v>153</v>
      </c>
      <c r="DC5" s="49" t="s">
        <v>154</v>
      </c>
      <c r="DD5" s="49" t="s">
        <v>155</v>
      </c>
      <c r="DE5" s="49" t="s">
        <v>156</v>
      </c>
      <c r="DF5" s="49" t="s">
        <v>157</v>
      </c>
      <c r="DG5" s="49" t="s">
        <v>158</v>
      </c>
      <c r="DH5" s="49" t="s">
        <v>148</v>
      </c>
      <c r="DI5" s="49" t="s">
        <v>168</v>
      </c>
      <c r="DJ5" s="49" t="s">
        <v>167</v>
      </c>
      <c r="DK5" s="49" t="s">
        <v>161</v>
      </c>
      <c r="DL5" s="49" t="s">
        <v>152</v>
      </c>
      <c r="DM5" s="49" t="s">
        <v>153</v>
      </c>
      <c r="DN5" s="49" t="s">
        <v>154</v>
      </c>
      <c r="DO5" s="49" t="s">
        <v>155</v>
      </c>
      <c r="DP5" s="49" t="s">
        <v>156</v>
      </c>
      <c r="DQ5" s="49" t="s">
        <v>157</v>
      </c>
      <c r="DR5" s="49" t="s">
        <v>158</v>
      </c>
      <c r="DS5" s="49" t="s">
        <v>163</v>
      </c>
      <c r="DT5" s="49" t="s">
        <v>149</v>
      </c>
      <c r="DU5" s="49" t="s">
        <v>150</v>
      </c>
      <c r="DV5" s="49" t="s">
        <v>151</v>
      </c>
      <c r="DW5" s="49" t="s">
        <v>160</v>
      </c>
      <c r="DX5" s="49" t="s">
        <v>153</v>
      </c>
      <c r="DY5" s="49" t="s">
        <v>154</v>
      </c>
      <c r="DZ5" s="49" t="s">
        <v>155</v>
      </c>
      <c r="EA5" s="49" t="s">
        <v>156</v>
      </c>
      <c r="EB5" s="49" t="s">
        <v>157</v>
      </c>
      <c r="EC5" s="49" t="s">
        <v>158</v>
      </c>
      <c r="ED5" s="49" t="s">
        <v>163</v>
      </c>
      <c r="EE5" s="49" t="s">
        <v>164</v>
      </c>
      <c r="EF5" s="49" t="s">
        <v>150</v>
      </c>
      <c r="EG5" s="49" t="s">
        <v>151</v>
      </c>
      <c r="EH5" s="49" t="s">
        <v>162</v>
      </c>
      <c r="EI5" s="49" t="s">
        <v>153</v>
      </c>
      <c r="EJ5" s="49" t="s">
        <v>154</v>
      </c>
      <c r="EK5" s="49" t="s">
        <v>155</v>
      </c>
      <c r="EL5" s="49" t="s">
        <v>156</v>
      </c>
      <c r="EM5" s="49" t="s">
        <v>157</v>
      </c>
      <c r="EN5" s="49" t="s">
        <v>158</v>
      </c>
      <c r="EO5" s="49" t="s">
        <v>163</v>
      </c>
      <c r="EP5" s="49" t="s">
        <v>149</v>
      </c>
      <c r="EQ5" s="49" t="s">
        <v>167</v>
      </c>
      <c r="ER5" s="49" t="s">
        <v>161</v>
      </c>
      <c r="ES5" s="49" t="s">
        <v>160</v>
      </c>
      <c r="ET5" s="49" t="s">
        <v>153</v>
      </c>
      <c r="EU5" s="49" t="s">
        <v>154</v>
      </c>
      <c r="EV5" s="49" t="s">
        <v>155</v>
      </c>
      <c r="EW5" s="49" t="s">
        <v>156</v>
      </c>
      <c r="EX5" s="49" t="s">
        <v>157</v>
      </c>
      <c r="EY5" s="49" t="s">
        <v>169</v>
      </c>
      <c r="EZ5" s="49" t="s">
        <v>148</v>
      </c>
      <c r="FA5" s="49" t="s">
        <v>149</v>
      </c>
      <c r="FB5" s="49" t="s">
        <v>150</v>
      </c>
      <c r="FC5" s="49" t="s">
        <v>151</v>
      </c>
      <c r="FD5" s="49" t="s">
        <v>160</v>
      </c>
      <c r="FE5" s="49" t="s">
        <v>153</v>
      </c>
      <c r="FF5" s="49" t="s">
        <v>154</v>
      </c>
      <c r="FG5" s="49" t="s">
        <v>155</v>
      </c>
      <c r="FH5" s="49" t="s">
        <v>156</v>
      </c>
      <c r="FI5" s="49" t="s">
        <v>157</v>
      </c>
      <c r="FJ5" s="49" t="s">
        <v>158</v>
      </c>
    </row>
    <row r="6" spans="1:166" s="54" customFormat="1">
      <c r="A6" s="35" t="s">
        <v>170</v>
      </c>
      <c r="B6" s="50">
        <f>B8</f>
        <v>2024</v>
      </c>
      <c r="C6" s="50">
        <f t="shared" ref="C6:M6" si="2">C8</f>
        <v>363871</v>
      </c>
      <c r="D6" s="50">
        <f t="shared" si="2"/>
        <v>46</v>
      </c>
      <c r="E6" s="50">
        <f t="shared" si="2"/>
        <v>6</v>
      </c>
      <c r="F6" s="50">
        <f t="shared" si="2"/>
        <v>0</v>
      </c>
      <c r="G6" s="50">
        <f t="shared" si="2"/>
        <v>1</v>
      </c>
      <c r="H6" s="147" t="str">
        <f>IF(H8&lt;&gt;I8,H8,"")&amp;IF(I8&lt;&gt;J8,I8,"")&amp;"　"&amp;J8</f>
        <v>徳島県美波町　国保美波病院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v>
      </c>
      <c r="T6" s="50" t="str">
        <f t="shared" si="3"/>
        <v>救 輪</v>
      </c>
      <c r="U6" s="51">
        <f>U8</f>
        <v>5711</v>
      </c>
      <c r="V6" s="51">
        <f>V8</f>
        <v>4531</v>
      </c>
      <c r="W6" s="50" t="str">
        <f>W8</f>
        <v>第２種該当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37</v>
      </c>
      <c r="AG6" s="51" t="str">
        <f t="shared" si="3"/>
        <v>-</v>
      </c>
      <c r="AH6" s="51">
        <f t="shared" si="3"/>
        <v>37</v>
      </c>
      <c r="AI6" s="52" t="e">
        <f>IF(AI8="-",NA(),AI8)</f>
        <v>#N/A</v>
      </c>
      <c r="AJ6" s="52" t="e">
        <f t="shared" ref="AJ6:AR6" si="5">IF(AJ8="-",NA(),AJ8)</f>
        <v>#N/A</v>
      </c>
      <c r="AK6" s="52" t="e">
        <f t="shared" si="5"/>
        <v>#N/A</v>
      </c>
      <c r="AL6" s="52">
        <f t="shared" si="5"/>
        <v>95.2</v>
      </c>
      <c r="AM6" s="52">
        <f t="shared" si="5"/>
        <v>92.1</v>
      </c>
      <c r="AN6" s="52" t="e">
        <f t="shared" si="5"/>
        <v>#N/A</v>
      </c>
      <c r="AO6" s="52" t="e">
        <f t="shared" si="5"/>
        <v>#N/A</v>
      </c>
      <c r="AP6" s="52" t="e">
        <f t="shared" si="5"/>
        <v>#N/A</v>
      </c>
      <c r="AQ6" s="52">
        <f t="shared" si="5"/>
        <v>96.7</v>
      </c>
      <c r="AR6" s="52">
        <f t="shared" si="5"/>
        <v>93.7</v>
      </c>
      <c r="AS6" s="52" t="str">
        <f>IF(AS8="-","【-】","【"&amp;SUBSTITUTE(TEXT(AS8,"#,##0.0"),"-","△")&amp;"】")</f>
        <v>【93.7】</v>
      </c>
      <c r="AT6" s="52" t="e">
        <f>IF(AT8="-",NA(),AT8)</f>
        <v>#N/A</v>
      </c>
      <c r="AU6" s="52" t="e">
        <f t="shared" ref="AU6:BC6" si="6">IF(AU8="-",NA(),AU8)</f>
        <v>#N/A</v>
      </c>
      <c r="AV6" s="52" t="e">
        <f t="shared" si="6"/>
        <v>#N/A</v>
      </c>
      <c r="AW6" s="52">
        <f t="shared" si="6"/>
        <v>62.8</v>
      </c>
      <c r="AX6" s="52">
        <f t="shared" si="6"/>
        <v>62.1</v>
      </c>
      <c r="AY6" s="52" t="e">
        <f t="shared" si="6"/>
        <v>#N/A</v>
      </c>
      <c r="AZ6" s="52" t="e">
        <f t="shared" si="6"/>
        <v>#N/A</v>
      </c>
      <c r="BA6" s="52" t="e">
        <f t="shared" si="6"/>
        <v>#N/A</v>
      </c>
      <c r="BB6" s="52">
        <f t="shared" si="6"/>
        <v>73.599999999999994</v>
      </c>
      <c r="BC6" s="52">
        <f t="shared" si="6"/>
        <v>71.2</v>
      </c>
      <c r="BD6" s="52" t="str">
        <f>IF(BD8="-","【-】","【"&amp;SUBSTITUTE(TEXT(BD8,"#,##0.0"),"-","△")&amp;"】")</f>
        <v>【85.2】</v>
      </c>
      <c r="BE6" s="52" t="e">
        <f>IF(BE8="-",NA(),BE8)</f>
        <v>#N/A</v>
      </c>
      <c r="BF6" s="52" t="e">
        <f t="shared" ref="BF6:BN6" si="7">IF(BF8="-",NA(),BF8)</f>
        <v>#N/A</v>
      </c>
      <c r="BG6" s="52" t="e">
        <f t="shared" si="7"/>
        <v>#N/A</v>
      </c>
      <c r="BH6" s="52">
        <f t="shared" si="7"/>
        <v>58</v>
      </c>
      <c r="BI6" s="52">
        <f t="shared" si="7"/>
        <v>57.3</v>
      </c>
      <c r="BJ6" s="52" t="e">
        <f t="shared" si="7"/>
        <v>#N/A</v>
      </c>
      <c r="BK6" s="52" t="e">
        <f t="shared" si="7"/>
        <v>#N/A</v>
      </c>
      <c r="BL6" s="52" t="e">
        <f t="shared" si="7"/>
        <v>#N/A</v>
      </c>
      <c r="BM6" s="52">
        <f t="shared" si="7"/>
        <v>69.7</v>
      </c>
      <c r="BN6" s="52">
        <f t="shared" si="7"/>
        <v>67</v>
      </c>
      <c r="BO6" s="52" t="str">
        <f>IF(BO8="-","【-】","【"&amp;SUBSTITUTE(TEXT(BO8,"#,##0.0"),"-","△")&amp;"】")</f>
        <v>【82.6】</v>
      </c>
      <c r="BP6" s="52" t="e">
        <f>IF(BP8="-",NA(),BP8)</f>
        <v>#N/A</v>
      </c>
      <c r="BQ6" s="52" t="e">
        <f t="shared" ref="BQ6:BY6" si="8">IF(BQ8="-",NA(),BQ8)</f>
        <v>#N/A</v>
      </c>
      <c r="BR6" s="52" t="e">
        <f t="shared" si="8"/>
        <v>#N/A</v>
      </c>
      <c r="BS6" s="52">
        <f t="shared" si="8"/>
        <v>47.2</v>
      </c>
      <c r="BT6" s="52">
        <f t="shared" si="8"/>
        <v>44.7</v>
      </c>
      <c r="BU6" s="52" t="e">
        <f t="shared" si="8"/>
        <v>#N/A</v>
      </c>
      <c r="BV6" s="52" t="e">
        <f t="shared" si="8"/>
        <v>#N/A</v>
      </c>
      <c r="BW6" s="52" t="e">
        <f t="shared" si="8"/>
        <v>#N/A</v>
      </c>
      <c r="BX6" s="52">
        <f t="shared" si="8"/>
        <v>60.6</v>
      </c>
      <c r="BY6" s="52">
        <f t="shared" si="8"/>
        <v>62.8</v>
      </c>
      <c r="BZ6" s="52" t="str">
        <f>IF(BZ8="-","【-】","【"&amp;SUBSTITUTE(TEXT(BZ8,"#,##0.0"),"-","△")&amp;"】")</f>
        <v>【70.7】</v>
      </c>
      <c r="CA6" s="53" t="e">
        <f>IF(CA8="-",NA(),CA8)</f>
        <v>#N/A</v>
      </c>
      <c r="CB6" s="53" t="e">
        <f t="shared" ref="CB6:CJ6" si="9">IF(CB8="-",NA(),CB8)</f>
        <v>#N/A</v>
      </c>
      <c r="CC6" s="53" t="e">
        <f t="shared" si="9"/>
        <v>#N/A</v>
      </c>
      <c r="CD6" s="53">
        <f t="shared" si="9"/>
        <v>30343</v>
      </c>
      <c r="CE6" s="53">
        <f t="shared" si="9"/>
        <v>31062</v>
      </c>
      <c r="CF6" s="53" t="e">
        <f t="shared" si="9"/>
        <v>#N/A</v>
      </c>
      <c r="CG6" s="53" t="e">
        <f t="shared" si="9"/>
        <v>#N/A</v>
      </c>
      <c r="CH6" s="53" t="e">
        <f t="shared" si="9"/>
        <v>#N/A</v>
      </c>
      <c r="CI6" s="53">
        <f t="shared" si="9"/>
        <v>29723</v>
      </c>
      <c r="CJ6" s="53">
        <f t="shared" si="9"/>
        <v>30242</v>
      </c>
      <c r="CK6" s="52" t="str">
        <f>IF(CK8="-","【-】","【"&amp;SUBSTITUTE(TEXT(CK8,"#,##0"),"-","△")&amp;"】")</f>
        <v>【63,608】</v>
      </c>
      <c r="CL6" s="53" t="e">
        <f>IF(CL8="-",NA(),CL8)</f>
        <v>#N/A</v>
      </c>
      <c r="CM6" s="53" t="e">
        <f t="shared" ref="CM6:CU6" si="10">IF(CM8="-",NA(),CM8)</f>
        <v>#N/A</v>
      </c>
      <c r="CN6" s="53" t="e">
        <f t="shared" si="10"/>
        <v>#N/A</v>
      </c>
      <c r="CO6" s="53">
        <f t="shared" si="10"/>
        <v>12335</v>
      </c>
      <c r="CP6" s="53">
        <f t="shared" si="10"/>
        <v>12813</v>
      </c>
      <c r="CQ6" s="53" t="e">
        <f t="shared" si="10"/>
        <v>#N/A</v>
      </c>
      <c r="CR6" s="53" t="e">
        <f t="shared" si="10"/>
        <v>#N/A</v>
      </c>
      <c r="CS6" s="53" t="e">
        <f t="shared" si="10"/>
        <v>#N/A</v>
      </c>
      <c r="CT6" s="53">
        <f t="shared" si="10"/>
        <v>9779</v>
      </c>
      <c r="CU6" s="53">
        <f t="shared" si="10"/>
        <v>9547</v>
      </c>
      <c r="CV6" s="52" t="str">
        <f>IF(CV8="-","【-】","【"&amp;SUBSTITUTE(TEXT(CV8,"#,##0"),"-","△")&amp;"】")</f>
        <v>【18,510】</v>
      </c>
      <c r="CW6" s="52" t="e">
        <f>IF(CW8="-",NA(),CW8)</f>
        <v>#N/A</v>
      </c>
      <c r="CX6" s="52" t="e">
        <f t="shared" ref="CX6:DF6" si="11">IF(CX8="-",NA(),CX8)</f>
        <v>#N/A</v>
      </c>
      <c r="CY6" s="52" t="e">
        <f t="shared" si="11"/>
        <v>#N/A</v>
      </c>
      <c r="CZ6" s="52">
        <f t="shared" si="11"/>
        <v>93.8</v>
      </c>
      <c r="DA6" s="52">
        <f t="shared" si="11"/>
        <v>95.9</v>
      </c>
      <c r="DB6" s="52" t="e">
        <f t="shared" si="11"/>
        <v>#N/A</v>
      </c>
      <c r="DC6" s="52" t="e">
        <f t="shared" si="11"/>
        <v>#N/A</v>
      </c>
      <c r="DD6" s="52" t="e">
        <f t="shared" si="11"/>
        <v>#N/A</v>
      </c>
      <c r="DE6" s="52">
        <f t="shared" si="11"/>
        <v>77.5</v>
      </c>
      <c r="DF6" s="52">
        <f t="shared" si="11"/>
        <v>80.900000000000006</v>
      </c>
      <c r="DG6" s="52" t="str">
        <f>IF(DG8="-","【-】","【"&amp;SUBSTITUTE(TEXT(DG8,"#,##0.0"),"-","△")&amp;"】")</f>
        <v>【57.7】</v>
      </c>
      <c r="DH6" s="52" t="e">
        <f>IF(DH8="-",NA(),DH8)</f>
        <v>#N/A</v>
      </c>
      <c r="DI6" s="52" t="e">
        <f t="shared" ref="DI6:DQ6" si="12">IF(DI8="-",NA(),DI8)</f>
        <v>#N/A</v>
      </c>
      <c r="DJ6" s="52" t="e">
        <f t="shared" si="12"/>
        <v>#N/A</v>
      </c>
      <c r="DK6" s="52">
        <f t="shared" si="12"/>
        <v>21.3</v>
      </c>
      <c r="DL6" s="52">
        <f t="shared" si="12"/>
        <v>23</v>
      </c>
      <c r="DM6" s="52" t="e">
        <f t="shared" si="12"/>
        <v>#N/A</v>
      </c>
      <c r="DN6" s="52" t="e">
        <f t="shared" si="12"/>
        <v>#N/A</v>
      </c>
      <c r="DO6" s="52" t="e">
        <f t="shared" si="12"/>
        <v>#N/A</v>
      </c>
      <c r="DP6" s="52">
        <f t="shared" si="12"/>
        <v>14.9</v>
      </c>
      <c r="DQ6" s="52">
        <f t="shared" si="12"/>
        <v>14.8</v>
      </c>
      <c r="DR6" s="52" t="str">
        <f>IF(DR8="-","【-】","【"&amp;SUBSTITUTE(TEXT(DR8,"#,##0.0"),"-","△")&amp;"】")</f>
        <v>【26.7】</v>
      </c>
      <c r="DS6" s="52" t="e">
        <f>IF(DS8="-",NA(),DS8)</f>
        <v>#N/A</v>
      </c>
      <c r="DT6" s="52" t="e">
        <f t="shared" ref="DT6:EB6" si="13">IF(DT8="-",NA(),DT8)</f>
        <v>#N/A</v>
      </c>
      <c r="DU6" s="52" t="e">
        <f t="shared" si="13"/>
        <v>#N/A</v>
      </c>
      <c r="DV6" s="52">
        <f t="shared" si="13"/>
        <v>92.9</v>
      </c>
      <c r="DW6" s="52">
        <f t="shared" si="13"/>
        <v>108</v>
      </c>
      <c r="DX6" s="52" t="e">
        <f t="shared" si="13"/>
        <v>#N/A</v>
      </c>
      <c r="DY6" s="52" t="e">
        <f t="shared" si="13"/>
        <v>#N/A</v>
      </c>
      <c r="DZ6" s="52" t="e">
        <f t="shared" si="13"/>
        <v>#N/A</v>
      </c>
      <c r="EA6" s="52">
        <f t="shared" si="13"/>
        <v>144.6</v>
      </c>
      <c r="EB6" s="52">
        <f t="shared" si="13"/>
        <v>168.7</v>
      </c>
      <c r="EC6" s="52" t="str">
        <f>IF(EC8="-","【-】","【"&amp;SUBSTITUTE(TEXT(EC8,"#,##0.0"),"-","△")&amp;"】")</f>
        <v>【54.3】</v>
      </c>
      <c r="ED6" s="52" t="e">
        <f>IF(ED8="-",NA(),ED8)</f>
        <v>#N/A</v>
      </c>
      <c r="EE6" s="52" t="e">
        <f t="shared" ref="EE6:EM6" si="14">IF(EE8="-",NA(),EE8)</f>
        <v>#N/A</v>
      </c>
      <c r="EF6" s="52" t="e">
        <f t="shared" si="14"/>
        <v>#N/A</v>
      </c>
      <c r="EG6" s="52">
        <f t="shared" si="14"/>
        <v>30.1</v>
      </c>
      <c r="EH6" s="52">
        <f t="shared" si="14"/>
        <v>33.4</v>
      </c>
      <c r="EI6" s="52" t="e">
        <f t="shared" si="14"/>
        <v>#N/A</v>
      </c>
      <c r="EJ6" s="52" t="e">
        <f t="shared" si="14"/>
        <v>#N/A</v>
      </c>
      <c r="EK6" s="52" t="e">
        <f t="shared" si="14"/>
        <v>#N/A</v>
      </c>
      <c r="EL6" s="52">
        <f t="shared" si="14"/>
        <v>59.8</v>
      </c>
      <c r="EM6" s="52">
        <f t="shared" si="14"/>
        <v>60.6</v>
      </c>
      <c r="EN6" s="52" t="str">
        <f>IF(EN8="-","【-】","【"&amp;SUBSTITUTE(TEXT(EN8,"#,##0.0"),"-","△")&amp;"】")</f>
        <v>【58.0】</v>
      </c>
      <c r="EO6" s="52" t="e">
        <f>IF(EO8="-",NA(),EO8)</f>
        <v>#N/A</v>
      </c>
      <c r="EP6" s="52" t="e">
        <f t="shared" ref="EP6:EX6" si="15">IF(EP8="-",NA(),EP8)</f>
        <v>#N/A</v>
      </c>
      <c r="EQ6" s="52" t="e">
        <f t="shared" si="15"/>
        <v>#N/A</v>
      </c>
      <c r="ER6" s="52">
        <f t="shared" si="15"/>
        <v>73.599999999999994</v>
      </c>
      <c r="ES6" s="52">
        <f t="shared" si="15"/>
        <v>79.599999999999994</v>
      </c>
      <c r="ET6" s="52" t="e">
        <f t="shared" si="15"/>
        <v>#N/A</v>
      </c>
      <c r="EU6" s="52" t="e">
        <f t="shared" si="15"/>
        <v>#N/A</v>
      </c>
      <c r="EV6" s="52" t="e">
        <f t="shared" si="15"/>
        <v>#N/A</v>
      </c>
      <c r="EW6" s="52">
        <f t="shared" si="15"/>
        <v>72</v>
      </c>
      <c r="EX6" s="52">
        <f t="shared" si="15"/>
        <v>72.400000000000006</v>
      </c>
      <c r="EY6" s="52" t="str">
        <f>IF(EY8="-","【-】","【"&amp;SUBSTITUTE(TEXT(EY8,"#,##0.0"),"-","△")&amp;"】")</f>
        <v>【70.8】</v>
      </c>
      <c r="EZ6" s="53" t="e">
        <f>IF(EZ8="-",NA(),EZ8)</f>
        <v>#N/A</v>
      </c>
      <c r="FA6" s="53" t="e">
        <f t="shared" ref="FA6:FI6" si="16">IF(FA8="-",NA(),FA8)</f>
        <v>#N/A</v>
      </c>
      <c r="FB6" s="53" t="e">
        <f t="shared" si="16"/>
        <v>#N/A</v>
      </c>
      <c r="FC6" s="53">
        <f t="shared" si="16"/>
        <v>52774420</v>
      </c>
      <c r="FD6" s="53">
        <f t="shared" si="16"/>
        <v>52847580</v>
      </c>
      <c r="FE6" s="53" t="e">
        <f t="shared" si="16"/>
        <v>#N/A</v>
      </c>
      <c r="FF6" s="53" t="e">
        <f t="shared" si="16"/>
        <v>#N/A</v>
      </c>
      <c r="FG6" s="53" t="e">
        <f t="shared" si="16"/>
        <v>#N/A</v>
      </c>
      <c r="FH6" s="53">
        <f t="shared" si="16"/>
        <v>45796115</v>
      </c>
      <c r="FI6" s="53">
        <f t="shared" si="16"/>
        <v>48319566</v>
      </c>
      <c r="FJ6" s="53" t="str">
        <f>IF(FJ8="-","【-】","【"&amp;SUBSTITUTE(TEXT(FJ8,"#,##0"),"-","△")&amp;"】")</f>
        <v>【53,183,039】</v>
      </c>
    </row>
    <row r="7" spans="1:166" s="54" customFormat="1">
      <c r="A7" s="35" t="s">
        <v>171</v>
      </c>
      <c r="B7" s="50">
        <f t="shared" ref="B7:AH7" si="17">B8</f>
        <v>2024</v>
      </c>
      <c r="C7" s="50">
        <f t="shared" si="17"/>
        <v>363871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v>
      </c>
      <c r="T7" s="50" t="str">
        <f t="shared" si="17"/>
        <v>救 輪</v>
      </c>
      <c r="U7" s="51">
        <f>U8</f>
        <v>5711</v>
      </c>
      <c r="V7" s="51">
        <f>V8</f>
        <v>4531</v>
      </c>
      <c r="W7" s="50" t="str">
        <f>W8</f>
        <v>第２種該当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37</v>
      </c>
      <c r="AG7" s="51" t="str">
        <f t="shared" si="17"/>
        <v>-</v>
      </c>
      <c r="AH7" s="51">
        <f t="shared" si="17"/>
        <v>37</v>
      </c>
      <c r="AI7" s="52" t="str">
        <f>AI8</f>
        <v>-</v>
      </c>
      <c r="AJ7" s="52" t="str">
        <f t="shared" ref="AJ7:AR7" si="18">AJ8</f>
        <v>-</v>
      </c>
      <c r="AK7" s="52" t="str">
        <f t="shared" si="18"/>
        <v>-</v>
      </c>
      <c r="AL7" s="52">
        <f t="shared" si="18"/>
        <v>95.2</v>
      </c>
      <c r="AM7" s="52">
        <f t="shared" si="18"/>
        <v>92.1</v>
      </c>
      <c r="AN7" s="52" t="str">
        <f t="shared" si="18"/>
        <v>-</v>
      </c>
      <c r="AO7" s="52" t="str">
        <f t="shared" si="18"/>
        <v>-</v>
      </c>
      <c r="AP7" s="52" t="str">
        <f t="shared" si="18"/>
        <v>-</v>
      </c>
      <c r="AQ7" s="52">
        <f t="shared" si="18"/>
        <v>96.7</v>
      </c>
      <c r="AR7" s="52">
        <f t="shared" si="18"/>
        <v>93.7</v>
      </c>
      <c r="AS7" s="52"/>
      <c r="AT7" s="52" t="str">
        <f>AT8</f>
        <v>-</v>
      </c>
      <c r="AU7" s="52" t="str">
        <f t="shared" ref="AU7:BC7" si="19">AU8</f>
        <v>-</v>
      </c>
      <c r="AV7" s="52" t="str">
        <f t="shared" si="19"/>
        <v>-</v>
      </c>
      <c r="AW7" s="52">
        <f t="shared" si="19"/>
        <v>62.8</v>
      </c>
      <c r="AX7" s="52">
        <f t="shared" si="19"/>
        <v>62.1</v>
      </c>
      <c r="AY7" s="52" t="str">
        <f t="shared" si="19"/>
        <v>-</v>
      </c>
      <c r="AZ7" s="52" t="str">
        <f t="shared" si="19"/>
        <v>-</v>
      </c>
      <c r="BA7" s="52" t="str">
        <f t="shared" si="19"/>
        <v>-</v>
      </c>
      <c r="BB7" s="52">
        <f t="shared" si="19"/>
        <v>73.599999999999994</v>
      </c>
      <c r="BC7" s="52">
        <f t="shared" si="19"/>
        <v>71.2</v>
      </c>
      <c r="BD7" s="52"/>
      <c r="BE7" s="52" t="str">
        <f>BE8</f>
        <v>-</v>
      </c>
      <c r="BF7" s="52" t="str">
        <f t="shared" ref="BF7:BN7" si="20">BF8</f>
        <v>-</v>
      </c>
      <c r="BG7" s="52" t="str">
        <f t="shared" si="20"/>
        <v>-</v>
      </c>
      <c r="BH7" s="52">
        <f t="shared" si="20"/>
        <v>58</v>
      </c>
      <c r="BI7" s="52">
        <f t="shared" si="20"/>
        <v>57.3</v>
      </c>
      <c r="BJ7" s="52" t="str">
        <f t="shared" si="20"/>
        <v>-</v>
      </c>
      <c r="BK7" s="52" t="str">
        <f t="shared" si="20"/>
        <v>-</v>
      </c>
      <c r="BL7" s="52" t="str">
        <f t="shared" si="20"/>
        <v>-</v>
      </c>
      <c r="BM7" s="52">
        <f t="shared" si="20"/>
        <v>69.7</v>
      </c>
      <c r="BN7" s="52">
        <f t="shared" si="20"/>
        <v>67</v>
      </c>
      <c r="BO7" s="52"/>
      <c r="BP7" s="52" t="str">
        <f>BP8</f>
        <v>-</v>
      </c>
      <c r="BQ7" s="52" t="str">
        <f t="shared" ref="BQ7:BY7" si="21">BQ8</f>
        <v>-</v>
      </c>
      <c r="BR7" s="52" t="str">
        <f t="shared" si="21"/>
        <v>-</v>
      </c>
      <c r="BS7" s="52">
        <f t="shared" si="21"/>
        <v>47.2</v>
      </c>
      <c r="BT7" s="52">
        <f t="shared" si="21"/>
        <v>44.7</v>
      </c>
      <c r="BU7" s="52" t="str">
        <f t="shared" si="21"/>
        <v>-</v>
      </c>
      <c r="BV7" s="52" t="str">
        <f t="shared" si="21"/>
        <v>-</v>
      </c>
      <c r="BW7" s="52" t="str">
        <f t="shared" si="21"/>
        <v>-</v>
      </c>
      <c r="BX7" s="52">
        <f t="shared" si="21"/>
        <v>60.6</v>
      </c>
      <c r="BY7" s="52">
        <f t="shared" si="21"/>
        <v>62.8</v>
      </c>
      <c r="BZ7" s="52"/>
      <c r="CA7" s="53" t="str">
        <f>CA8</f>
        <v>-</v>
      </c>
      <c r="CB7" s="53" t="str">
        <f t="shared" ref="CB7:CJ7" si="22">CB8</f>
        <v>-</v>
      </c>
      <c r="CC7" s="53" t="str">
        <f t="shared" si="22"/>
        <v>-</v>
      </c>
      <c r="CD7" s="53">
        <f t="shared" si="22"/>
        <v>30343</v>
      </c>
      <c r="CE7" s="53">
        <f t="shared" si="22"/>
        <v>31062</v>
      </c>
      <c r="CF7" s="53" t="str">
        <f t="shared" si="22"/>
        <v>-</v>
      </c>
      <c r="CG7" s="53" t="str">
        <f t="shared" si="22"/>
        <v>-</v>
      </c>
      <c r="CH7" s="53" t="str">
        <f t="shared" si="22"/>
        <v>-</v>
      </c>
      <c r="CI7" s="53">
        <f t="shared" si="22"/>
        <v>29723</v>
      </c>
      <c r="CJ7" s="53">
        <f t="shared" si="22"/>
        <v>30242</v>
      </c>
      <c r="CK7" s="52"/>
      <c r="CL7" s="53" t="str">
        <f>CL8</f>
        <v>-</v>
      </c>
      <c r="CM7" s="53" t="str">
        <f t="shared" ref="CM7:CU7" si="23">CM8</f>
        <v>-</v>
      </c>
      <c r="CN7" s="53" t="str">
        <f t="shared" si="23"/>
        <v>-</v>
      </c>
      <c r="CO7" s="53">
        <f t="shared" si="23"/>
        <v>12335</v>
      </c>
      <c r="CP7" s="53">
        <f t="shared" si="23"/>
        <v>12813</v>
      </c>
      <c r="CQ7" s="53" t="str">
        <f t="shared" si="23"/>
        <v>-</v>
      </c>
      <c r="CR7" s="53" t="str">
        <f t="shared" si="23"/>
        <v>-</v>
      </c>
      <c r="CS7" s="53" t="str">
        <f t="shared" si="23"/>
        <v>-</v>
      </c>
      <c r="CT7" s="53">
        <f t="shared" si="23"/>
        <v>9779</v>
      </c>
      <c r="CU7" s="53">
        <f t="shared" si="23"/>
        <v>9547</v>
      </c>
      <c r="CV7" s="52"/>
      <c r="CW7" s="52" t="str">
        <f>CW8</f>
        <v>-</v>
      </c>
      <c r="CX7" s="52" t="str">
        <f t="shared" ref="CX7:DF7" si="24">CX8</f>
        <v>-</v>
      </c>
      <c r="CY7" s="52" t="str">
        <f t="shared" si="24"/>
        <v>-</v>
      </c>
      <c r="CZ7" s="52">
        <f t="shared" si="24"/>
        <v>93.8</v>
      </c>
      <c r="DA7" s="52">
        <f t="shared" si="24"/>
        <v>95.9</v>
      </c>
      <c r="DB7" s="52" t="str">
        <f t="shared" si="24"/>
        <v>-</v>
      </c>
      <c r="DC7" s="52" t="str">
        <f t="shared" si="24"/>
        <v>-</v>
      </c>
      <c r="DD7" s="52" t="str">
        <f t="shared" si="24"/>
        <v>-</v>
      </c>
      <c r="DE7" s="52">
        <f t="shared" si="24"/>
        <v>77.5</v>
      </c>
      <c r="DF7" s="52">
        <f t="shared" si="24"/>
        <v>80.900000000000006</v>
      </c>
      <c r="DG7" s="52"/>
      <c r="DH7" s="52" t="str">
        <f>DH8</f>
        <v>-</v>
      </c>
      <c r="DI7" s="52" t="str">
        <f t="shared" ref="DI7:DQ7" si="25">DI8</f>
        <v>-</v>
      </c>
      <c r="DJ7" s="52" t="str">
        <f t="shared" si="25"/>
        <v>-</v>
      </c>
      <c r="DK7" s="52">
        <f t="shared" si="25"/>
        <v>21.3</v>
      </c>
      <c r="DL7" s="52">
        <f t="shared" si="25"/>
        <v>23</v>
      </c>
      <c r="DM7" s="52" t="str">
        <f t="shared" si="25"/>
        <v>-</v>
      </c>
      <c r="DN7" s="52" t="str">
        <f t="shared" si="25"/>
        <v>-</v>
      </c>
      <c r="DO7" s="52" t="str">
        <f t="shared" si="25"/>
        <v>-</v>
      </c>
      <c r="DP7" s="52">
        <f t="shared" si="25"/>
        <v>14.9</v>
      </c>
      <c r="DQ7" s="52">
        <f t="shared" si="25"/>
        <v>14.8</v>
      </c>
      <c r="DR7" s="52"/>
      <c r="DS7" s="52" t="str">
        <f>DS8</f>
        <v>-</v>
      </c>
      <c r="DT7" s="52" t="str">
        <f t="shared" ref="DT7:EB7" si="26">DT8</f>
        <v>-</v>
      </c>
      <c r="DU7" s="52" t="str">
        <f t="shared" si="26"/>
        <v>-</v>
      </c>
      <c r="DV7" s="52">
        <f t="shared" si="26"/>
        <v>92.9</v>
      </c>
      <c r="DW7" s="52">
        <f t="shared" si="26"/>
        <v>108</v>
      </c>
      <c r="DX7" s="52" t="str">
        <f t="shared" si="26"/>
        <v>-</v>
      </c>
      <c r="DY7" s="52" t="str">
        <f t="shared" si="26"/>
        <v>-</v>
      </c>
      <c r="DZ7" s="52" t="str">
        <f t="shared" si="26"/>
        <v>-</v>
      </c>
      <c r="EA7" s="52">
        <f t="shared" si="26"/>
        <v>144.6</v>
      </c>
      <c r="EB7" s="52">
        <f t="shared" si="26"/>
        <v>168.7</v>
      </c>
      <c r="EC7" s="52"/>
      <c r="ED7" s="52" t="str">
        <f>ED8</f>
        <v>-</v>
      </c>
      <c r="EE7" s="52" t="str">
        <f t="shared" ref="EE7:EM7" si="27">EE8</f>
        <v>-</v>
      </c>
      <c r="EF7" s="52" t="str">
        <f t="shared" si="27"/>
        <v>-</v>
      </c>
      <c r="EG7" s="52">
        <f t="shared" si="27"/>
        <v>30.1</v>
      </c>
      <c r="EH7" s="52">
        <f t="shared" si="27"/>
        <v>33.4</v>
      </c>
      <c r="EI7" s="52" t="str">
        <f t="shared" si="27"/>
        <v>-</v>
      </c>
      <c r="EJ7" s="52" t="str">
        <f t="shared" si="27"/>
        <v>-</v>
      </c>
      <c r="EK7" s="52" t="str">
        <f t="shared" si="27"/>
        <v>-</v>
      </c>
      <c r="EL7" s="52">
        <f t="shared" si="27"/>
        <v>59.8</v>
      </c>
      <c r="EM7" s="52">
        <f t="shared" si="27"/>
        <v>60.6</v>
      </c>
      <c r="EN7" s="52"/>
      <c r="EO7" s="52" t="str">
        <f>EO8</f>
        <v>-</v>
      </c>
      <c r="EP7" s="52" t="str">
        <f t="shared" ref="EP7:EX7" si="28">EP8</f>
        <v>-</v>
      </c>
      <c r="EQ7" s="52" t="str">
        <f t="shared" si="28"/>
        <v>-</v>
      </c>
      <c r="ER7" s="52">
        <f t="shared" si="28"/>
        <v>73.599999999999994</v>
      </c>
      <c r="ES7" s="52">
        <f t="shared" si="28"/>
        <v>79.599999999999994</v>
      </c>
      <c r="ET7" s="52" t="str">
        <f t="shared" si="28"/>
        <v>-</v>
      </c>
      <c r="EU7" s="52" t="str">
        <f t="shared" si="28"/>
        <v>-</v>
      </c>
      <c r="EV7" s="52" t="str">
        <f t="shared" si="28"/>
        <v>-</v>
      </c>
      <c r="EW7" s="52">
        <f t="shared" si="28"/>
        <v>72</v>
      </c>
      <c r="EX7" s="52">
        <f t="shared" si="28"/>
        <v>72.400000000000006</v>
      </c>
      <c r="EY7" s="52"/>
      <c r="EZ7" s="53" t="str">
        <f>EZ8</f>
        <v>-</v>
      </c>
      <c r="FA7" s="53" t="str">
        <f t="shared" ref="FA7:FI7" si="29">FA8</f>
        <v>-</v>
      </c>
      <c r="FB7" s="53" t="str">
        <f t="shared" si="29"/>
        <v>-</v>
      </c>
      <c r="FC7" s="53">
        <f t="shared" si="29"/>
        <v>52774420</v>
      </c>
      <c r="FD7" s="53">
        <f t="shared" si="29"/>
        <v>52847580</v>
      </c>
      <c r="FE7" s="53" t="str">
        <f t="shared" si="29"/>
        <v>-</v>
      </c>
      <c r="FF7" s="53" t="str">
        <f t="shared" si="29"/>
        <v>-</v>
      </c>
      <c r="FG7" s="53" t="str">
        <f t="shared" si="29"/>
        <v>-</v>
      </c>
      <c r="FH7" s="53">
        <f t="shared" si="29"/>
        <v>45796115</v>
      </c>
      <c r="FI7" s="53">
        <f t="shared" si="29"/>
        <v>48319566</v>
      </c>
      <c r="FJ7" s="53"/>
    </row>
    <row r="8" spans="1:166" s="54" customFormat="1">
      <c r="A8" s="35"/>
      <c r="B8" s="55">
        <v>2024</v>
      </c>
      <c r="C8" s="55">
        <v>363871</v>
      </c>
      <c r="D8" s="55">
        <v>46</v>
      </c>
      <c r="E8" s="55">
        <v>6</v>
      </c>
      <c r="F8" s="55">
        <v>0</v>
      </c>
      <c r="G8" s="55">
        <v>1</v>
      </c>
      <c r="H8" s="55" t="s">
        <v>172</v>
      </c>
      <c r="I8" s="55" t="s">
        <v>173</v>
      </c>
      <c r="J8" s="55" t="s">
        <v>174</v>
      </c>
      <c r="K8" s="55" t="s">
        <v>175</v>
      </c>
      <c r="L8" s="55" t="s">
        <v>176</v>
      </c>
      <c r="M8" s="55" t="s">
        <v>177</v>
      </c>
      <c r="N8" s="55" t="s">
        <v>178</v>
      </c>
      <c r="O8" s="55" t="s">
        <v>179</v>
      </c>
      <c r="P8" s="55" t="s">
        <v>180</v>
      </c>
      <c r="Q8" s="56">
        <v>5</v>
      </c>
      <c r="R8" s="55" t="s">
        <v>40</v>
      </c>
      <c r="S8" s="55" t="s">
        <v>40</v>
      </c>
      <c r="T8" s="55" t="s">
        <v>181</v>
      </c>
      <c r="U8" s="56">
        <v>5711</v>
      </c>
      <c r="V8" s="56">
        <v>4531</v>
      </c>
      <c r="W8" s="55" t="s">
        <v>182</v>
      </c>
      <c r="X8" s="55" t="s">
        <v>40</v>
      </c>
      <c r="Y8" s="57" t="s">
        <v>183</v>
      </c>
      <c r="Z8" s="56">
        <v>50</v>
      </c>
      <c r="AA8" s="56" t="s">
        <v>40</v>
      </c>
      <c r="AB8" s="56" t="s">
        <v>40</v>
      </c>
      <c r="AC8" s="56" t="s">
        <v>40</v>
      </c>
      <c r="AD8" s="56" t="s">
        <v>40</v>
      </c>
      <c r="AE8" s="56">
        <v>50</v>
      </c>
      <c r="AF8" s="56">
        <v>37</v>
      </c>
      <c r="AG8" s="56" t="s">
        <v>40</v>
      </c>
      <c r="AH8" s="56">
        <v>37</v>
      </c>
      <c r="AI8" s="58" t="s">
        <v>40</v>
      </c>
      <c r="AJ8" s="58" t="s">
        <v>40</v>
      </c>
      <c r="AK8" s="58" t="s">
        <v>40</v>
      </c>
      <c r="AL8" s="58">
        <v>95.2</v>
      </c>
      <c r="AM8" s="58">
        <v>92.1</v>
      </c>
      <c r="AN8" s="58" t="s">
        <v>40</v>
      </c>
      <c r="AO8" s="58" t="s">
        <v>40</v>
      </c>
      <c r="AP8" s="58" t="s">
        <v>40</v>
      </c>
      <c r="AQ8" s="58">
        <v>96.7</v>
      </c>
      <c r="AR8" s="58">
        <v>93.7</v>
      </c>
      <c r="AS8" s="58">
        <v>93.7</v>
      </c>
      <c r="AT8" s="58" t="s">
        <v>40</v>
      </c>
      <c r="AU8" s="58" t="s">
        <v>40</v>
      </c>
      <c r="AV8" s="58" t="s">
        <v>40</v>
      </c>
      <c r="AW8" s="58">
        <v>62.8</v>
      </c>
      <c r="AX8" s="58">
        <v>62.1</v>
      </c>
      <c r="AY8" s="58" t="s">
        <v>40</v>
      </c>
      <c r="AZ8" s="58" t="s">
        <v>40</v>
      </c>
      <c r="BA8" s="58" t="s">
        <v>40</v>
      </c>
      <c r="BB8" s="58">
        <v>73.599999999999994</v>
      </c>
      <c r="BC8" s="58">
        <v>71.2</v>
      </c>
      <c r="BD8" s="58">
        <v>85.2</v>
      </c>
      <c r="BE8" s="59" t="s">
        <v>40</v>
      </c>
      <c r="BF8" s="59" t="s">
        <v>40</v>
      </c>
      <c r="BG8" s="59" t="s">
        <v>40</v>
      </c>
      <c r="BH8" s="59">
        <v>58</v>
      </c>
      <c r="BI8" s="59">
        <v>57.3</v>
      </c>
      <c r="BJ8" s="59" t="s">
        <v>40</v>
      </c>
      <c r="BK8" s="59" t="s">
        <v>40</v>
      </c>
      <c r="BL8" s="59" t="s">
        <v>40</v>
      </c>
      <c r="BM8" s="59">
        <v>69.7</v>
      </c>
      <c r="BN8" s="59">
        <v>67</v>
      </c>
      <c r="BO8" s="59">
        <v>82.6</v>
      </c>
      <c r="BP8" s="58" t="s">
        <v>40</v>
      </c>
      <c r="BQ8" s="58" t="s">
        <v>40</v>
      </c>
      <c r="BR8" s="58" t="s">
        <v>40</v>
      </c>
      <c r="BS8" s="58">
        <v>47.2</v>
      </c>
      <c r="BT8" s="58">
        <v>44.7</v>
      </c>
      <c r="BU8" s="58" t="s">
        <v>40</v>
      </c>
      <c r="BV8" s="58" t="s">
        <v>40</v>
      </c>
      <c r="BW8" s="58" t="s">
        <v>40</v>
      </c>
      <c r="BX8" s="58">
        <v>60.6</v>
      </c>
      <c r="BY8" s="58">
        <v>62.8</v>
      </c>
      <c r="BZ8" s="58">
        <v>70.7</v>
      </c>
      <c r="CA8" s="59" t="s">
        <v>40</v>
      </c>
      <c r="CB8" s="59" t="s">
        <v>40</v>
      </c>
      <c r="CC8" s="59" t="s">
        <v>40</v>
      </c>
      <c r="CD8" s="59">
        <v>30343</v>
      </c>
      <c r="CE8" s="59">
        <v>31062</v>
      </c>
      <c r="CF8" s="59" t="s">
        <v>40</v>
      </c>
      <c r="CG8" s="59" t="s">
        <v>40</v>
      </c>
      <c r="CH8" s="59" t="s">
        <v>40</v>
      </c>
      <c r="CI8" s="59">
        <v>29723</v>
      </c>
      <c r="CJ8" s="59">
        <v>30242</v>
      </c>
      <c r="CK8" s="58">
        <v>63608</v>
      </c>
      <c r="CL8" s="59" t="s">
        <v>40</v>
      </c>
      <c r="CM8" s="59" t="s">
        <v>40</v>
      </c>
      <c r="CN8" s="59" t="s">
        <v>40</v>
      </c>
      <c r="CO8" s="59">
        <v>12335</v>
      </c>
      <c r="CP8" s="59">
        <v>12813</v>
      </c>
      <c r="CQ8" s="59" t="s">
        <v>40</v>
      </c>
      <c r="CR8" s="59" t="s">
        <v>40</v>
      </c>
      <c r="CS8" s="59" t="s">
        <v>40</v>
      </c>
      <c r="CT8" s="59">
        <v>9779</v>
      </c>
      <c r="CU8" s="59">
        <v>9547</v>
      </c>
      <c r="CV8" s="58">
        <v>18510</v>
      </c>
      <c r="CW8" s="59" t="s">
        <v>40</v>
      </c>
      <c r="CX8" s="59" t="s">
        <v>40</v>
      </c>
      <c r="CY8" s="59" t="s">
        <v>40</v>
      </c>
      <c r="CZ8" s="59">
        <v>93.8</v>
      </c>
      <c r="DA8" s="59">
        <v>95.9</v>
      </c>
      <c r="DB8" s="59" t="s">
        <v>40</v>
      </c>
      <c r="DC8" s="59" t="s">
        <v>40</v>
      </c>
      <c r="DD8" s="59" t="s">
        <v>40</v>
      </c>
      <c r="DE8" s="59">
        <v>77.5</v>
      </c>
      <c r="DF8" s="59">
        <v>80.900000000000006</v>
      </c>
      <c r="DG8" s="59">
        <v>57.7</v>
      </c>
      <c r="DH8" s="59" t="s">
        <v>40</v>
      </c>
      <c r="DI8" s="59" t="s">
        <v>40</v>
      </c>
      <c r="DJ8" s="59" t="s">
        <v>40</v>
      </c>
      <c r="DK8" s="59">
        <v>21.3</v>
      </c>
      <c r="DL8" s="59">
        <v>23</v>
      </c>
      <c r="DM8" s="59" t="s">
        <v>40</v>
      </c>
      <c r="DN8" s="59" t="s">
        <v>40</v>
      </c>
      <c r="DO8" s="59" t="s">
        <v>40</v>
      </c>
      <c r="DP8" s="59">
        <v>14.9</v>
      </c>
      <c r="DQ8" s="59">
        <v>14.8</v>
      </c>
      <c r="DR8" s="59">
        <v>26.7</v>
      </c>
      <c r="DS8" s="59" t="s">
        <v>40</v>
      </c>
      <c r="DT8" s="59" t="s">
        <v>40</v>
      </c>
      <c r="DU8" s="59" t="s">
        <v>40</v>
      </c>
      <c r="DV8" s="59">
        <v>92.9</v>
      </c>
      <c r="DW8" s="59">
        <v>108</v>
      </c>
      <c r="DX8" s="59" t="s">
        <v>40</v>
      </c>
      <c r="DY8" s="59" t="s">
        <v>40</v>
      </c>
      <c r="DZ8" s="59" t="s">
        <v>40</v>
      </c>
      <c r="EA8" s="59">
        <v>144.6</v>
      </c>
      <c r="EB8" s="59">
        <v>168.7</v>
      </c>
      <c r="EC8" s="59">
        <v>54.3</v>
      </c>
      <c r="ED8" s="58" t="s">
        <v>40</v>
      </c>
      <c r="EE8" s="58" t="s">
        <v>40</v>
      </c>
      <c r="EF8" s="58" t="s">
        <v>40</v>
      </c>
      <c r="EG8" s="58">
        <v>30.1</v>
      </c>
      <c r="EH8" s="58">
        <v>33.4</v>
      </c>
      <c r="EI8" s="58" t="s">
        <v>40</v>
      </c>
      <c r="EJ8" s="58" t="s">
        <v>40</v>
      </c>
      <c r="EK8" s="58" t="s">
        <v>40</v>
      </c>
      <c r="EL8" s="58">
        <v>59.8</v>
      </c>
      <c r="EM8" s="58">
        <v>60.6</v>
      </c>
      <c r="EN8" s="58">
        <v>58</v>
      </c>
      <c r="EO8" s="58" t="s">
        <v>40</v>
      </c>
      <c r="EP8" s="58" t="s">
        <v>40</v>
      </c>
      <c r="EQ8" s="58" t="s">
        <v>40</v>
      </c>
      <c r="ER8" s="58">
        <v>73.599999999999994</v>
      </c>
      <c r="ES8" s="58">
        <v>79.599999999999994</v>
      </c>
      <c r="ET8" s="58" t="s">
        <v>40</v>
      </c>
      <c r="EU8" s="58" t="s">
        <v>40</v>
      </c>
      <c r="EV8" s="58" t="s">
        <v>40</v>
      </c>
      <c r="EW8" s="58">
        <v>72</v>
      </c>
      <c r="EX8" s="58">
        <v>72.400000000000006</v>
      </c>
      <c r="EY8" s="58">
        <v>70.8</v>
      </c>
      <c r="EZ8" s="59" t="s">
        <v>40</v>
      </c>
      <c r="FA8" s="59" t="s">
        <v>40</v>
      </c>
      <c r="FB8" s="59" t="s">
        <v>40</v>
      </c>
      <c r="FC8" s="59">
        <v>52774420</v>
      </c>
      <c r="FD8" s="59">
        <v>52847580</v>
      </c>
      <c r="FE8" s="59" t="s">
        <v>40</v>
      </c>
      <c r="FF8" s="59" t="s">
        <v>40</v>
      </c>
      <c r="FG8" s="59" t="s">
        <v>40</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2025-12-15T05:00:22Z</dcterms:created>
  <dcterms:modified xsi:type="dcterms:W3CDTF">2026-01-15T01:16:54Z</dcterms:modified>
  <cp:category/>
</cp:coreProperties>
</file>