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zai\Desktop\"/>
    </mc:Choice>
  </mc:AlternateContent>
  <xr:revisionPtr revIDLastSave="0" documentId="13_ncr:1_{C4FEF057-C1F7-4C55-A243-E9B79EC288A9}" xr6:coauthVersionLast="47" xr6:coauthVersionMax="47" xr10:uidLastSave="{00000000-0000-0000-0000-000000000000}"/>
  <workbookProtection workbookAlgorithmName="SHA-512" workbookHashValue="GfvmpufhzYldhoh1OMXTU/mklMoYEft7c5FbnKdN4X7wMXZPT70Ygr+KB8yfCLgeBTBvvXkfFBxRSEtL3zoU9A==" workbookSaltValue="uORC8fk2IkZptUWS7xmjM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P10" i="4"/>
  <c r="I10" i="4"/>
  <c r="BB8" i="4"/>
  <c r="AT8" i="4"/>
  <c r="AL8"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<sst xmlns="http://schemas.openxmlformats.org/spreadsheetml/2006/main" count="228" uniqueCount="112">
  <si>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</si>
  <si>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</si>
  <si>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</si>
  <si>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</si>
  <si>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</si>
  <si>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</si>
  <si>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</si>
  <si>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</si>
  <si>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</si>
  <si>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</si>
  <si>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</si>
  <si>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</si>
  <si>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</si>
  <si>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</si>
  <si>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</si>
  <si>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</si>
  <si>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</si>
  <si>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</si>
  <si>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</si>
  <si>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</si>
  <si>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</si>
  <si>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</si>
  <si>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</si>
  <si>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</si>
  <si>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</si>
  <si>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</si>
  <si>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</si>
  <si>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</si>
  <si>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</si>
  <si>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</si>
  <si>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</si>
  <si>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</si>
  <si>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</si>
  <si>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</si>
  <si>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</si>
  <si>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</si>
  <si>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</si>
  <si>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</si>
  <si>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</si>
  <si>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</si>
  <si>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</si>
  <si>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</si>
  <si>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</si>
  <si>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</si>
  <si>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</si>
  <si>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</si>
  <si>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</si>
  <si>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</si>
  <si>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</si>
  <si>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</si>
  <si>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</si>
  <si>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</si>
  <si>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</si>
  <si>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</si>
  <si>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</si>
  <si>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</si>
  <si>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</si>
  <si>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</si>
  <si>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</si>
  <si>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</si>
  <si>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</si>
  <si>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</si>
  <si>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</si>
  <si>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</si>
  <si>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</si>
  <si>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</si>
  <si>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</si>
  <si>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</si>
  <si>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</si>
  <si>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</si>
  <si>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</si>
  <si>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</si>
  <si>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</si>
  <si>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</si>
  <si>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</si>
  <si>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</si>
  <si>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</si>
  <si>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</si>
  <si>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</si>
  <si>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</si>
  <si>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</si>
  <si>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</si>
  <si>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</si>
  <si>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</si>
  <si>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</si>
  <si>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</si>
  <si>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</si>
  <si>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</si>
  <si>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</si>
  <si>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</si>
  <si>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</si>
  <si>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</si>
  <si>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</si>
  <si>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上板町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</si>
  <si>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</si>
  <si>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</si>
  <si>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</si>
  <si>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</si>
  <si>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</si>
  <si>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</si>
  <si>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</si>
  <si>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</si>
  <si>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</si>
  <si>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</si>
  <si>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</si>
  <si>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</si>
  <si>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</si>
  <si>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</si>
  <si>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</si>
  <si>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常利益と経常費用のバランスにより、黒字計上となっている。しかしながら、人口減少による給水収益が年々減収傾向であるのに、施設老朽化による修繕など維持管理費用が増えており、今後の経営は困難になりつつある。</t>
    <phoneticPr fontId="4"/>
  </si>
  <si>
    <t xml:space="preserve">  経営戦略策定に伴う固定資産調査を平成29年度に行い、法定耐用年数を経過している管路が明確になりました。また頻繁に不具合が生じている制御システム（電気計装設備）が、製造から２０年経過しており廃盤で修繕部品がないため、令和６年度より３年間で更新事業を実施します。また管路の更新については、基幹管路の耐震化を推進しながら、計画的に施工します。</t>
    <phoneticPr fontId="4"/>
  </si>
  <si>
    <t>本町は、人口減少による給水収益の減少、高騰しつつある維持管理費、さらに法定耐用年数を経過している管路など老朽施設が多く存在している状況です。水道の安定供給を維持する更新事業を実施するため、令和５年４月分より料金改定し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</si>
</sst>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0.06</c:v>
                </c:pt>
                <c:pt idx="1">
                  <c:v>0.21</c:v>
                </c:pt>
                <c:pt idx="2">
                  <c:v>0.24</c:v>
                </c:pt>
                <c:pt idx="3" formatCode="#,##0.00;&quot;△&quot;#,##0.00">
                  <c:v>0</c:v>
                </c:pt>
                <c:pt idx="4">
                  <c:v>0.41</c:v>
                </c:pt>
              </c:numCache>
            </c:numRef>
          </c:val>
          <c:extLst>
            <c:ext xmlns:c16="http://schemas.microsoft.com/office/drawing/2014/chart" uri="{C3380CC4-5D6E-409C-BE32-E72D297353CC}">
              <c16:uniqueId val="{00000000-21DC-48E0-B4C1-64D3A47F53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1DC-48E0-B4C1-64D3A47F53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75.02</c:v>
                </c:pt>
                <c:pt idx="1">
                  <c:v>74.22</c:v>
                </c:pt>
                <c:pt idx="2">
                  <c:v>73.12</c:v>
                </c:pt>
                <c:pt idx="3">
                  <c:v>74.25</c:v>
                </c:pt>
                <c:pt idx="4">
                  <c:v>68.08</c:v>
                </c:pt>
              </c:numCache>
            </c:numRef>
          </c:val>
          <c:extLst>
            <c:ext xmlns:c16="http://schemas.microsoft.com/office/drawing/2014/chart" uri="{C3380CC4-5D6E-409C-BE32-E72D297353CC}">
              <c16:uniqueId val="{00000000-1318-4487-BE2C-1A078761C3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318-4487-BE2C-1A078761C3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66.89</c:v>
                </c:pt>
                <c:pt idx="1">
                  <c:v>65.819999999999993</c:v>
                </c:pt>
                <c:pt idx="2">
                  <c:v>65.989999999999995</c:v>
                </c:pt>
                <c:pt idx="3">
                  <c:v>63.54</c:v>
                </c:pt>
                <c:pt idx="4">
                  <c:v>70.42</c:v>
                </c:pt>
              </c:numCache>
            </c:numRef>
          </c:val>
          <c:extLst>
            <c:ext xmlns:c16="http://schemas.microsoft.com/office/drawing/2014/chart" uri="{C3380CC4-5D6E-409C-BE32-E72D297353CC}">
              <c16:uniqueId val="{00000000-D6C1-4D61-A1FC-6FFD0FD581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D6C1-4D61-A1FC-6FFD0FD581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108.16</c:v>
                </c:pt>
                <c:pt idx="1">
                  <c:v>112.67</c:v>
                </c:pt>
                <c:pt idx="2">
                  <c:v>108.86</c:v>
                </c:pt>
                <c:pt idx="3">
                  <c:v>135.9</c:v>
                </c:pt>
                <c:pt idx="4">
                  <c:v>121.09</c:v>
                </c:pt>
              </c:numCache>
            </c:numRef>
          </c:val>
          <c:extLst>
            <c:ext xmlns:c16="http://schemas.microsoft.com/office/drawing/2014/chart" uri="{C3380CC4-5D6E-409C-BE32-E72D297353CC}">
              <c16:uniqueId val="{00000000-5647-4ED3-9435-652A941814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5647-4ED3-9435-652A941814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52.03</c:v>
                </c:pt>
                <c:pt idx="1">
                  <c:v>53.32</c:v>
                </c:pt>
                <c:pt idx="2">
                  <c:v>54.58</c:v>
                </c:pt>
                <c:pt idx="3">
                  <c:v>55.84</c:v>
                </c:pt>
                <c:pt idx="4">
                  <c:v>57.01</c:v>
                </c:pt>
              </c:numCache>
            </c:numRef>
          </c:val>
          <c:extLst>
            <c:ext xmlns:c16="http://schemas.microsoft.com/office/drawing/2014/chart" uri="{C3380CC4-5D6E-409C-BE32-E72D297353CC}">
              <c16:uniqueId val="{00000000-3721-46B1-9A82-4C68A93A391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721-46B1-9A82-4C68A93A391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50.11</c:v>
                </c:pt>
                <c:pt idx="1">
                  <c:v>50.38</c:v>
                </c:pt>
                <c:pt idx="2">
                  <c:v>51.43</c:v>
                </c:pt>
                <c:pt idx="3">
                  <c:v>51.89</c:v>
                </c:pt>
                <c:pt idx="4">
                  <c:v>65.48</c:v>
                </c:pt>
              </c:numCache>
            </c:numRef>
          </c:val>
          <c:extLst>
            <c:ext xmlns:c16="http://schemas.microsoft.com/office/drawing/2014/chart" uri="{C3380CC4-5D6E-409C-BE32-E72D297353CC}">
              <c16:uniqueId val="{00000000-1E51-454E-B97F-5D6D5513C32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E51-454E-B97F-5D6D5513C32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76-4FF1-8B11-5D6DC7082B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3176-4FF1-8B11-5D6DC7082B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509.03</c:v>
                </c:pt>
                <c:pt idx="1">
                  <c:v>614.35</c:v>
                </c:pt>
                <c:pt idx="2">
                  <c:v>698.95</c:v>
                </c:pt>
                <c:pt idx="3">
                  <c:v>509.84</c:v>
                </c:pt>
                <c:pt idx="4">
                  <c:v>956</c:v>
                </c:pt>
              </c:numCache>
            </c:numRef>
          </c:val>
          <c:extLst>
            <c:ext xmlns:c16="http://schemas.microsoft.com/office/drawing/2014/chart" uri="{C3380CC4-5D6E-409C-BE32-E72D297353CC}">
              <c16:uniqueId val="{00000000-B082-4E46-AD4F-2C031F5A81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B082-4E46-AD4F-2C031F5A81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286.19</c:v>
                </c:pt>
                <c:pt idx="1">
                  <c:v>275.06</c:v>
                </c:pt>
                <c:pt idx="2">
                  <c:v>249.84</c:v>
                </c:pt>
                <c:pt idx="3">
                  <c:v>138.71</c:v>
                </c:pt>
                <c:pt idx="4">
                  <c:v>238.37</c:v>
                </c:pt>
              </c:numCache>
            </c:numRef>
          </c:val>
          <c:extLst>
            <c:ext xmlns:c16="http://schemas.microsoft.com/office/drawing/2014/chart" uri="{C3380CC4-5D6E-409C-BE32-E72D297353CC}">
              <c16:uniqueId val="{00000000-597D-4941-A687-7224F94924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597D-4941-A687-7224F94924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94.45</c:v>
                </c:pt>
                <c:pt idx="1">
                  <c:v>94.57</c:v>
                </c:pt>
                <c:pt idx="2">
                  <c:v>90.76</c:v>
                </c:pt>
                <c:pt idx="3">
                  <c:v>136.01</c:v>
                </c:pt>
                <c:pt idx="4">
                  <c:v>121.72</c:v>
                </c:pt>
              </c:numCache>
            </c:numRef>
          </c:val>
          <c:extLst>
            <c:ext xmlns:c16="http://schemas.microsoft.com/office/drawing/2014/chart" uri="{C3380CC4-5D6E-409C-BE32-E72D297353CC}">
              <c16:uniqueId val="{00000000-09A5-419B-A67F-08161C725CE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09A5-419B-A67F-08161C725CE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121.08</c:v>
                </c:pt>
                <c:pt idx="1">
                  <c:v>117.12</c:v>
                </c:pt>
                <c:pt idx="2">
                  <c:v>121.59</c:v>
                </c:pt>
                <c:pt idx="3">
                  <c:v>132.38</c:v>
                </c:pt>
                <c:pt idx="4">
                  <c:v>151.02000000000001</c:v>
                </c:pt>
              </c:numCache>
            </c:numRef>
          </c:val>
          <c:extLst>
            <c:ext xmlns:c16="http://schemas.microsoft.com/office/drawing/2014/chart" uri="{C3380CC4-5D6E-409C-BE32-E72D297353CC}">
              <c16:uniqueId val="{00000000-80DD-419B-888F-DB40B2B006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80DD-419B-888F-DB40B2B006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上板町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11140</v>
      </c>
      <c r="AM8" s="44"/>
      <c r="AN8" s="44"/>
      <c r="AO8" s="44"/>
      <c r="AP8" s="44"/>
      <c r="AQ8" s="44"/>
      <c r="AR8" s="44"/>
      <c r="AS8" s="44"/>
      <c r="AT8" s="45">
        <f>データ!$S$6</f>
        <v>34.58</v>
      </c>
      <c r="AU8" s="46"/>
      <c r="AV8" s="46"/>
      <c r="AW8" s="46"/>
      <c r="AX8" s="46"/>
      <c r="AY8" s="46"/>
      <c r="AZ8" s="46"/>
      <c r="BA8" s="46"/>
      <c r="BB8" s="47">
        <f>データ!$T$6</f>
        <v>322.14999999999998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70.36</v>
      </c>
      <c r="J10" s="46"/>
      <c r="K10" s="46"/>
      <c r="L10" s="46"/>
      <c r="M10" s="46"/>
      <c r="N10" s="46"/>
      <c r="O10" s="80"/>
      <c r="P10" s="47">
        <f>データ!$P$6</f>
        <v>95.2</v>
      </c>
      <c r="Q10" s="47"/>
      <c r="R10" s="47"/>
      <c r="S10" s="47"/>
      <c r="T10" s="47"/>
      <c r="U10" s="47"/>
      <c r="V10" s="47"/>
      <c r="W10" s="44">
        <f>データ!$Q$6</f>
        <v>3680</v>
      </c>
      <c r="X10" s="44"/>
      <c r="Y10" s="44"/>
      <c r="Z10" s="44"/>
      <c r="AA10" s="44"/>
      <c r="AB10" s="44"/>
      <c r="AC10" s="44"/>
      <c r="AD10" s="2"/>
      <c r="AE10" s="2"/>
      <c r="AF10" s="2"/>
      <c r="AG10" s="2"/>
      <c r="AH10" s="2"/>
      <c r="AI10" s="2"/>
      <c r="AJ10" s="2"/>
      <c r="AK10" s="2"/>
      <c r="AL10" s="44">
        <f>データ!$U$6</f>
        <v>10523</v>
      </c>
      <c r="AM10" s="44"/>
      <c r="AN10" s="44"/>
      <c r="AO10" s="44"/>
      <c r="AP10" s="44"/>
      <c r="AQ10" s="44"/>
      <c r="AR10" s="44"/>
      <c r="AS10" s="44"/>
      <c r="AT10" s="45">
        <f>データ!$V$6</f>
        <v>23</v>
      </c>
      <c r="AU10" s="46"/>
      <c r="AV10" s="46"/>
      <c r="AW10" s="46"/>
      <c r="AX10" s="46"/>
      <c r="AY10" s="46"/>
      <c r="AZ10" s="46"/>
      <c r="BA10" s="46"/>
      <c r="BB10" s="47">
        <f>データ!$W$6</f>
        <v>457.52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r57qTFeggdhZ9RplCKlETeGQ+e1Sv+lHtSYbNfTsEa53GqudEvIVBbo/69dxbhYJC2D5cYz8l8EPXPiOLp0iw==" saltValue="G5wpqdOM77zYjQQ1tIj7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364053</v>
      </c>
      <c r="D6" s="20">
        <f t="shared" si="3"/>
        <v>46</v>
      </c>
      <c r="E6" s="20">
        <f t="shared" si="3"/>
        <v>1</v>
      </c>
      <c r="F6" s="20">
        <f t="shared" si="3"/>
        <v>0</v>
      </c>
      <c r="G6" s="20">
        <f t="shared" si="3"/>
        <v>1</v>
      </c>
      <c r="H6" s="20" t="str">
        <f t="shared" si="3"/>
        <v>徳島県　上板町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70.36</v>
      </c>
      <c r="P6" s="21">
        <f t="shared" si="3"/>
        <v>95.2</v>
      </c>
      <c r="Q6" s="21">
        <f t="shared" si="3"/>
        <v>3680</v>
      </c>
      <c r="R6" s="21">
        <f t="shared" si="3"/>
        <v>11140</v>
      </c>
      <c r="S6" s="21">
        <f t="shared" si="3"/>
        <v>34.58</v>
      </c>
      <c r="T6" s="21">
        <f t="shared" si="3"/>
        <v>322.14999999999998</v>
      </c>
      <c r="U6" s="21">
        <f t="shared" si="3"/>
        <v>10523</v>
      </c>
      <c r="V6" s="21">
        <f t="shared" si="3"/>
        <v>23</v>
      </c>
      <c r="W6" s="21">
        <f t="shared" si="3"/>
        <v>457.52</v>
      </c>
      <c r="X6" s="22">
        <f>IF(X7="",NA(),X7)</f>
        <v>108.16</v>
      </c>
      <c r="Y6" s="22">
        <f t="shared" ref="Y6:AG6" si="4">IF(Y7="",NA(),Y7)</f>
        <v>112.67</v>
      </c>
      <c r="Z6" s="22">
        <f t="shared" si="4"/>
        <v>108.86</v>
      </c>
      <c r="AA6" s="22">
        <f t="shared" si="4"/>
        <v>135.9</v>
      </c>
      <c r="AB6" s="22">
        <f t="shared" si="4"/>
        <v>121.09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509.03</v>
      </c>
      <c r="AU6" s="22">
        <f t="shared" ref="AU6:BC6" si="6">IF(AU7="",NA(),AU7)</f>
        <v>614.35</v>
      </c>
      <c r="AV6" s="22">
        <f t="shared" si="6"/>
        <v>698.95</v>
      </c>
      <c r="AW6" s="22">
        <f t="shared" si="6"/>
        <v>509.84</v>
      </c>
      <c r="AX6" s="22">
        <f t="shared" si="6"/>
        <v>956</v>
      </c>
      <c r="AY6" s="22">
        <f t="shared" si="6"/>
        <v>371.81</v>
      </c>
      <c r="AZ6" s="22">
        <f t="shared" si="6"/>
        <v>384.23</v>
      </c>
      <c r="BA6" s="22">
        <f t="shared" si="6"/>
        <v>364.3</v>
      </c>
      <c r="BB6" s="22">
        <f t="shared" si="6"/>
        <v>378.87</v>
      </c>
      <c r="BC6" s="22">
        <f t="shared" si="6"/>
        <v>362.35</v>
      </c>
      <c r="BD6" s="21" t="str">
        <f>IF(BD7="","",IF(BD7="-","【-】","【"&amp;SUBSTITUTE(TEXT(BD7,"#,##0.00"),"-","△")&amp;"】"))</f>
        <v>【239.69】</v>
      </c>
      <c r="BE6" s="22">
        <f>IF(BE7="",NA(),BE7)</f>
        <v>286.19</v>
      </c>
      <c r="BF6" s="22">
        <f t="shared" ref="BF6:BN6" si="7">IF(BF7="",NA(),BF7)</f>
        <v>275.06</v>
      </c>
      <c r="BG6" s="22">
        <f t="shared" si="7"/>
        <v>249.84</v>
      </c>
      <c r="BH6" s="22">
        <f t="shared" si="7"/>
        <v>138.71</v>
      </c>
      <c r="BI6" s="22">
        <f t="shared" si="7"/>
        <v>238.37</v>
      </c>
      <c r="BJ6" s="22">
        <f t="shared" si="7"/>
        <v>465.85</v>
      </c>
      <c r="BK6" s="22">
        <f t="shared" si="7"/>
        <v>439.43</v>
      </c>
      <c r="BL6" s="22">
        <f t="shared" si="7"/>
        <v>438.41</v>
      </c>
      <c r="BM6" s="22">
        <f t="shared" si="7"/>
        <v>430.23</v>
      </c>
      <c r="BN6" s="22">
        <f t="shared" si="7"/>
        <v>429.24</v>
      </c>
      <c r="BO6" s="21" t="str">
        <f>IF(BO7="","",IF(BO7="-","【-】","【"&amp;SUBSTITUTE(TEXT(BO7,"#,##0.00"),"-","△")&amp;"】"))</f>
        <v>【264.86】</v>
      </c>
      <c r="BP6" s="22">
        <f>IF(BP7="",NA(),BP7)</f>
        <v>94.45</v>
      </c>
      <c r="BQ6" s="22">
        <f t="shared" ref="BQ6:BY6" si="8">IF(BQ7="",NA(),BQ7)</f>
        <v>94.57</v>
      </c>
      <c r="BR6" s="22">
        <f t="shared" si="8"/>
        <v>90.76</v>
      </c>
      <c r="BS6" s="22">
        <f t="shared" si="8"/>
        <v>136.01</v>
      </c>
      <c r="BT6" s="22">
        <f t="shared" si="8"/>
        <v>121.72</v>
      </c>
      <c r="BU6" s="22">
        <f t="shared" si="8"/>
        <v>92.39</v>
      </c>
      <c r="BV6" s="22">
        <f t="shared" si="8"/>
        <v>94.41</v>
      </c>
      <c r="BW6" s="22">
        <f t="shared" si="8"/>
        <v>90.96</v>
      </c>
      <c r="BX6" s="22">
        <f t="shared" si="8"/>
        <v>90.66</v>
      </c>
      <c r="BY6" s="22">
        <f t="shared" si="8"/>
        <v>90.78</v>
      </c>
      <c r="BZ6" s="21" t="str">
        <f>IF(BZ7="","",IF(BZ7="-","【-】","【"&amp;SUBSTITUTE(TEXT(BZ7,"#,##0.00"),"-","△")&amp;"】"))</f>
        <v>【97.59】</v>
      </c>
      <c r="CA6" s="22">
        <f>IF(CA7="",NA(),CA7)</f>
        <v>121.08</v>
      </c>
      <c r="CB6" s="22">
        <f t="shared" ref="CB6:CJ6" si="9">IF(CB7="",NA(),CB7)</f>
        <v>117.12</v>
      </c>
      <c r="CC6" s="22">
        <f t="shared" si="9"/>
        <v>121.59</v>
      </c>
      <c r="CD6" s="22">
        <f t="shared" si="9"/>
        <v>132.38</v>
      </c>
      <c r="CE6" s="22">
        <f t="shared" si="9"/>
        <v>151.02000000000001</v>
      </c>
      <c r="CF6" s="22">
        <f t="shared" si="9"/>
        <v>192.98</v>
      </c>
      <c r="CG6" s="22">
        <f t="shared" si="9"/>
        <v>192.13</v>
      </c>
      <c r="CH6" s="22">
        <f t="shared" si="9"/>
        <v>197.04</v>
      </c>
      <c r="CI6" s="22">
        <f t="shared" si="9"/>
        <v>199.33</v>
      </c>
      <c r="CJ6" s="22">
        <f t="shared" si="9"/>
        <v>202.75</v>
      </c>
      <c r="CK6" s="21" t="str">
        <f>IF(CK7="","",IF(CK7="-","【-】","【"&amp;SUBSTITUTE(TEXT(CK7,"#,##0.00"),"-","△")&amp;"】"))</f>
        <v>【181.66】</v>
      </c>
      <c r="CL6" s="22">
        <f>IF(CL7="",NA(),CL7)</f>
        <v>75.02</v>
      </c>
      <c r="CM6" s="22">
        <f t="shared" ref="CM6:CU6" si="10">IF(CM7="",NA(),CM7)</f>
        <v>74.22</v>
      </c>
      <c r="CN6" s="22">
        <f t="shared" si="10"/>
        <v>73.12</v>
      </c>
      <c r="CO6" s="22">
        <f t="shared" si="10"/>
        <v>74.25</v>
      </c>
      <c r="CP6" s="22">
        <f t="shared" si="10"/>
        <v>68.08</v>
      </c>
      <c r="CQ6" s="22">
        <f t="shared" si="10"/>
        <v>54.43</v>
      </c>
      <c r="CR6" s="22">
        <f t="shared" si="10"/>
        <v>53.87</v>
      </c>
      <c r="CS6" s="22">
        <f t="shared" si="10"/>
        <v>54.49</v>
      </c>
      <c r="CT6" s="22">
        <f t="shared" si="10"/>
        <v>54.8</v>
      </c>
      <c r="CU6" s="22">
        <f t="shared" si="10"/>
        <v>55.47</v>
      </c>
      <c r="CV6" s="21" t="str">
        <f>IF(CV7="","",IF(CV7="-","【-】","【"&amp;SUBSTITUTE(TEXT(CV7,"#,##0.00"),"-","△")&amp;"】"))</f>
        <v>【60.21】</v>
      </c>
      <c r="CW6" s="22">
        <f>IF(CW7="",NA(),CW7)</f>
        <v>66.89</v>
      </c>
      <c r="CX6" s="22">
        <f t="shared" ref="CX6:DF6" si="11">IF(CX7="",NA(),CX7)</f>
        <v>65.819999999999993</v>
      </c>
      <c r="CY6" s="22">
        <f t="shared" si="11"/>
        <v>65.989999999999995</v>
      </c>
      <c r="CZ6" s="22">
        <f t="shared" si="11"/>
        <v>63.54</v>
      </c>
      <c r="DA6" s="22">
        <f t="shared" si="11"/>
        <v>70.42</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52.03</v>
      </c>
      <c r="DI6" s="22">
        <f t="shared" ref="DI6:DQ6" si="12">IF(DI7="",NA(),DI7)</f>
        <v>53.32</v>
      </c>
      <c r="DJ6" s="22">
        <f t="shared" si="12"/>
        <v>54.58</v>
      </c>
      <c r="DK6" s="22">
        <f t="shared" si="12"/>
        <v>55.84</v>
      </c>
      <c r="DL6" s="22">
        <f t="shared" si="12"/>
        <v>57.01</v>
      </c>
      <c r="DM6" s="22">
        <f t="shared" si="12"/>
        <v>49.39</v>
      </c>
      <c r="DN6" s="22">
        <f t="shared" si="12"/>
        <v>50.75</v>
      </c>
      <c r="DO6" s="22">
        <f t="shared" si="12"/>
        <v>51.72</v>
      </c>
      <c r="DP6" s="22">
        <f t="shared" si="12"/>
        <v>52.27</v>
      </c>
      <c r="DQ6" s="22">
        <f t="shared" si="12"/>
        <v>52.87</v>
      </c>
      <c r="DR6" s="21" t="str">
        <f>IF(DR7="","",IF(DR7="-","【-】","【"&amp;SUBSTITUTE(TEXT(DR7,"#,##0.00"),"-","△")&amp;"】"))</f>
        <v>【52.41】</v>
      </c>
      <c r="DS6" s="22">
        <f>IF(DS7="",NA(),DS7)</f>
        <v>50.11</v>
      </c>
      <c r="DT6" s="22">
        <f t="shared" ref="DT6:EB6" si="13">IF(DT7="",NA(),DT7)</f>
        <v>50.38</v>
      </c>
      <c r="DU6" s="22">
        <f t="shared" si="13"/>
        <v>51.43</v>
      </c>
      <c r="DV6" s="22">
        <f t="shared" si="13"/>
        <v>51.89</v>
      </c>
      <c r="DW6" s="22">
        <f t="shared" si="13"/>
        <v>65.48</v>
      </c>
      <c r="DX6" s="22">
        <f t="shared" si="13"/>
        <v>18.57</v>
      </c>
      <c r="DY6" s="22">
        <f t="shared" si="13"/>
        <v>21.14</v>
      </c>
      <c r="DZ6" s="22">
        <f t="shared" si="13"/>
        <v>22.12</v>
      </c>
      <c r="EA6" s="22">
        <f t="shared" si="13"/>
        <v>25.67</v>
      </c>
      <c r="EB6" s="22">
        <f t="shared" si="13"/>
        <v>26.86</v>
      </c>
      <c r="EC6" s="21" t="str">
        <f>IF(EC7="","",IF(EC7="-","【-】","【"&amp;SUBSTITUTE(TEXT(EC7,"#,##0.00"),"-","△")&amp;"】"))</f>
        <v>【26.78】</v>
      </c>
      <c r="ED6" s="22">
        <f>IF(ED7="",NA(),ED7)</f>
        <v>0.06</v>
      </c>
      <c r="EE6" s="22">
        <f t="shared" ref="EE6:EM6" si="14">IF(EE7="",NA(),EE7)</f>
        <v>0.21</v>
      </c>
      <c r="EF6" s="22">
        <f t="shared" si="14"/>
        <v>0.24</v>
      </c>
      <c r="EG6" s="21">
        <f t="shared" si="14"/>
        <v>0</v>
      </c>
      <c r="EH6" s="22">
        <f t="shared" si="14"/>
        <v>0.41</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364053</v>
      </c>
      <c r="D7" s="24">
        <v>46</v>
      </c>
      <c r="E7" s="24">
        <v>1</v>
      </c>
      <c r="F7" s="24">
        <v>0</v>
      </c>
      <c r="G7" s="24">
        <v>1</v>
      </c>
      <c r="H7" s="24" t="s">
        <v>93</v>
      </c>
      <c r="I7" s="24" t="s">
        <v>94</v>
      </c>
      <c r="J7" s="24" t="s">
        <v>95</v>
      </c>
      <c r="K7" s="24" t="s">
        <v>96</v>
      </c>
      <c r="L7" s="24" t="s">
        <v>97</v>
      </c>
      <c r="M7" s="24" t="s">
        <v>98</v>
      </c>
      <c r="N7" s="25" t="s">
        <v>99</v>
      </c>
      <c r="O7" s="25">
        <v>70.36</v>
      </c>
      <c r="P7" s="25">
        <v>95.2</v>
      </c>
      <c r="Q7" s="25">
        <v>3680</v>
      </c>
      <c r="R7" s="25">
        <v>11140</v>
      </c>
      <c r="S7" s="25">
        <v>34.58</v>
      </c>
      <c r="T7" s="25">
        <v>322.14999999999998</v>
      </c>
      <c r="U7" s="25">
        <v>10523</v>
      </c>
      <c r="V7" s="25">
        <v>23</v>
      </c>
      <c r="W7" s="25">
        <v>457.52</v>
      </c>
      <c r="X7" s="25">
        <v>108.16</v>
      </c>
      <c r="Y7" s="25">
        <v>112.67</v>
      </c>
      <c r="Z7" s="25">
        <v>108.86</v>
      </c>
      <c r="AA7" s="25">
        <v>135.9</v>
      </c>
      <c r="AB7" s="25">
        <v>121.09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509.03</v>
      </c>
      <c r="AU7" s="25">
        <v>614.35</v>
      </c>
      <c r="AV7" s="25">
        <v>698.95</v>
      </c>
      <c r="AW7" s="25">
        <v>509.84</v>
      </c>
      <c r="AX7" s="25">
        <v>956</v>
      </c>
      <c r="AY7" s="25">
        <v>371.81</v>
      </c>
      <c r="AZ7" s="25">
        <v>384.23</v>
      </c>
      <c r="BA7" s="25">
        <v>364.3</v>
      </c>
      <c r="BB7" s="25">
        <v>378.87</v>
      </c>
      <c r="BC7" s="25">
        <v>362.35</v>
      </c>
      <c r="BD7" s="25">
        <v>239.69</v>
      </c>
      <c r="BE7" s="25">
        <v>286.19</v>
      </c>
      <c r="BF7" s="25">
        <v>275.06</v>
      </c>
      <c r="BG7" s="25">
        <v>249.84</v>
      </c>
      <c r="BH7" s="25">
        <v>138.71</v>
      </c>
      <c r="BI7" s="25">
        <v>238.37</v>
      </c>
      <c r="BJ7" s="25">
        <v>465.85</v>
      </c>
      <c r="BK7" s="25">
        <v>439.43</v>
      </c>
      <c r="BL7" s="25">
        <v>438.41</v>
      </c>
      <c r="BM7" s="25">
        <v>430.23</v>
      </c>
      <c r="BN7" s="25">
        <v>429.24</v>
      </c>
      <c r="BO7" s="25">
        <v>264.86</v>
      </c>
      <c r="BP7" s="25">
        <v>94.45</v>
      </c>
      <c r="BQ7" s="25">
        <v>94.57</v>
      </c>
      <c r="BR7" s="25">
        <v>90.76</v>
      </c>
      <c r="BS7" s="25">
        <v>136.01</v>
      </c>
      <c r="BT7" s="25">
        <v>121.72</v>
      </c>
      <c r="BU7" s="25">
        <v>92.39</v>
      </c>
      <c r="BV7" s="25">
        <v>94.41</v>
      </c>
      <c r="BW7" s="25">
        <v>90.96</v>
      </c>
      <c r="BX7" s="25">
        <v>90.66</v>
      </c>
      <c r="BY7" s="25">
        <v>90.78</v>
      </c>
      <c r="BZ7" s="25">
        <v>97.59</v>
      </c>
      <c r="CA7" s="25">
        <v>121.08</v>
      </c>
      <c r="CB7" s="25">
        <v>117.12</v>
      </c>
      <c r="CC7" s="25">
        <v>121.59</v>
      </c>
      <c r="CD7" s="25">
        <v>132.38</v>
      </c>
      <c r="CE7" s="25">
        <v>151.02000000000001</v>
      </c>
      <c r="CF7" s="25">
        <v>192.98</v>
      </c>
      <c r="CG7" s="25">
        <v>192.13</v>
      </c>
      <c r="CH7" s="25">
        <v>197.04</v>
      </c>
      <c r="CI7" s="25">
        <v>199.33</v>
      </c>
      <c r="CJ7" s="25">
        <v>202.75</v>
      </c>
      <c r="CK7" s="25">
        <v>181.66</v>
      </c>
      <c r="CL7" s="25">
        <v>75.02</v>
      </c>
      <c r="CM7" s="25">
        <v>74.22</v>
      </c>
      <c r="CN7" s="25">
        <v>73.12</v>
      </c>
      <c r="CO7" s="25">
        <v>74.25</v>
      </c>
      <c r="CP7" s="25">
        <v>68.08</v>
      </c>
      <c r="CQ7" s="25">
        <v>54.43</v>
      </c>
      <c r="CR7" s="25">
        <v>53.87</v>
      </c>
      <c r="CS7" s="25">
        <v>54.49</v>
      </c>
      <c r="CT7" s="25">
        <v>54.8</v>
      </c>
      <c r="CU7" s="25">
        <v>55.47</v>
      </c>
      <c r="CV7" s="25">
        <v>60.21</v>
      </c>
      <c r="CW7" s="25">
        <v>66.89</v>
      </c>
      <c r="CX7" s="25">
        <v>65.819999999999993</v>
      </c>
      <c r="CY7" s="25">
        <v>65.989999999999995</v>
      </c>
      <c r="CZ7" s="25">
        <v>63.54</v>
      </c>
      <c r="DA7" s="25">
        <v>70.42</v>
      </c>
      <c r="DB7" s="25">
        <v>79.44</v>
      </c>
      <c r="DC7" s="25">
        <v>79.489999999999995</v>
      </c>
      <c r="DD7" s="25">
        <v>78.8</v>
      </c>
      <c r="DE7" s="25">
        <v>77.98</v>
      </c>
      <c r="DF7" s="25">
        <v>76.97</v>
      </c>
      <c r="DG7" s="25">
        <v>89.21</v>
      </c>
      <c r="DH7" s="25">
        <v>52.03</v>
      </c>
      <c r="DI7" s="25">
        <v>53.32</v>
      </c>
      <c r="DJ7" s="25">
        <v>54.58</v>
      </c>
      <c r="DK7" s="25">
        <v>55.84</v>
      </c>
      <c r="DL7" s="25">
        <v>57.01</v>
      </c>
      <c r="DM7" s="25">
        <v>49.39</v>
      </c>
      <c r="DN7" s="25">
        <v>50.75</v>
      </c>
      <c r="DO7" s="25">
        <v>51.72</v>
      </c>
      <c r="DP7" s="25">
        <v>52.27</v>
      </c>
      <c r="DQ7" s="25">
        <v>52.87</v>
      </c>
      <c r="DR7" s="25">
        <v>52.41</v>
      </c>
      <c r="DS7" s="25">
        <v>50.11</v>
      </c>
      <c r="DT7" s="25">
        <v>50.38</v>
      </c>
      <c r="DU7" s="25">
        <v>51.43</v>
      </c>
      <c r="DV7" s="25">
        <v>51.89</v>
      </c>
      <c r="DW7" s="25">
        <v>65.48</v>
      </c>
      <c r="DX7" s="25">
        <v>18.57</v>
      </c>
      <c r="DY7" s="25">
        <v>21.14</v>
      </c>
      <c r="DZ7" s="25">
        <v>22.12</v>
      </c>
      <c r="EA7" s="25">
        <v>25.67</v>
      </c>
      <c r="EB7" s="25">
        <v>26.86</v>
      </c>
      <c r="EC7" s="25">
        <v>26.78</v>
      </c>
      <c r="ED7" s="25">
        <v>0.06</v>
      </c>
      <c r="EE7" s="25">
        <v>0.21</v>
      </c>
      <c r="EF7" s="25">
        <v>0.24</v>
      </c>
      <c r="EG7" s="25">
        <v>0</v>
      </c>
      <c r="EH7" s="25">
        <v>0.41</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 kamiita</cp:lastModifiedBy>
  <dcterms:created xsi:type="dcterms:W3CDTF">2025-12-12T09:22:19Z</dcterms:created>
  <dcterms:modified xsi:type="dcterms:W3CDTF">2026-01-16T00:31:41Z</dcterms:modified>
  <cp:category/>
</cp:coreProperties>
</file>