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172.18.254.231\全庁共有フォルダ\01 総務課\11 財務\【令和７年度】\11_公営企業関係\01_照会・回答\260115_公営企業に係る経営比較分析表（令和６年度決算）の分析等について\04_県へ\"/>
    </mc:Choice>
  </mc:AlternateContent>
  <xr:revisionPtr revIDLastSave="0" documentId="13_ncr:1_{DC3B0134-8BE3-4290-92D1-4C7FF27FB0C9}" xr6:coauthVersionLast="47" xr6:coauthVersionMax="47" xr10:uidLastSave="{00000000-0000-0000-0000-000000000000}"/>
  <workbookProtection workbookAlgorithmName="SHA-512" workbookHashValue="2cLWaQI5JOVdgniVMTRaFCD7db+70TX/0Dn3/cVo50ccm47tp64CAGl0mjKCepc7BBb7TkrVTYUGnzrRSuP+vQ==" workbookSaltValue="b5/zPkJwvhrSMvjdVkszXg=="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AD8" i="4" s="1"/>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W8" i="4"/>
  <c r="P8" i="4"/>
  <c r="I8" i="4"/>
  <c r="B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<sst xmlns="http://schemas.openxmlformats.org/spreadsheetml/2006/main" count="228" uniqueCount="112">
  <si>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</si>
  <si>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</si>
  <si>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</si>
  <si>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</si>
  <si>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</si>
  <si>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</si>
  <si>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</si>
  <si>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</si>
  <si>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</si>
  <si>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</si>
  <si>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</si>
  <si>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</si>
  <si>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</si>
  <si>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</si>
  <si>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</si>
  <si>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</si>
  <si>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</si>
  <si>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</si>
  <si>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</si>
  <si>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</si>
  <si>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</si>
  <si>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</si>
  <si>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</si>
  <si>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</si>
  <si>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</si>
  <si>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</si>
  <si>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</si>
  <si>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</si>
  <si>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</si>
  <si>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</si>
  <si>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</si>
  <si>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</si>
  <si>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</si>
  <si>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</si>
  <si>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</si>
  <si>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</si>
  <si>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</si>
  <si>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</si>
  <si>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</si>
  <si>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</si>
  <si>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</si>
  <si>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</si>
  <si>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</si>
  <si>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</si>
  <si>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</si>
  <si>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</si>
  <si>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</si>
  <si>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</si>
  <si>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</si>
  <si>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</si>
  <si>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</si>
  <si>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</si>
  <si>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</si>
  <si>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</si>
  <si>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</si>
  <si>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</si>
  <si>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</si>
  <si>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</si>
  <si>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</si>
  <si>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</si>
  <si>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</si>
  <si>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</si>
  <si>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</si>
  <si>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</si>
  <si>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</si>
  <si>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</si>
  <si>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</si>
  <si>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</si>
  <si>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</si>
  <si>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</si>
  <si>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</si>
  <si>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</si>
  <si>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</si>
  <si>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</si>
  <si>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</si>
  <si>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</si>
  <si>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</si>
  <si>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</si>
  <si>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</si>
  <si>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</si>
  <si>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</si>
  <si>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</si>
  <si>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</si>
  <si>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</si>
  <si>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</si>
  <si>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</si>
  <si>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</si>
  <si>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</si>
  <si>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</si>
  <si>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</si>
  <si>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</si>
  <si>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</si>
  <si>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</si>
  <si>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徳島県　板野町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</si>
  <si>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</si>
  <si>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</si>
  <si>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</si>
  <si>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</si>
  <si>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</si>
  <si>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</si>
  <si>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</si>
  <si>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</si>
  <si>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</si>
  <si>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</si>
  <si>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</si>
  <si>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</si>
  <si>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</si>
  <si>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</si>
  <si>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</si>
  <si>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r>
      <t>【経営収支比率】
　当該指数は、単年度収支が黒字であることを示す１００％以上を継続し、全国平均と遜色なく健全な状態であるといえます。
【累積欠損比率】
　累積欠損金が発生していないことを示しており、健全性を維持しています。
【流動比率】
　短期的な債務に対し支払い能力は十分な水準にあると考えられます。
【企業債残高対給水収益比率】
　</t>
    </r>
    <r>
      <rPr>
        <sz val="11"/>
        <rFont val="ＭＳ ゴシック"/>
        <family val="3"/>
        <charset val="128"/>
      </rPr>
      <t>新型コロナおよび物価高騰対策として、水道料金免除措置を令和２年度から令和５年度まで実施し、令和６年度は免除を実施していないため、給水収益が増加し比率は減少しています。</t>
    </r>
    <r>
      <rPr>
        <sz val="11"/>
        <color theme="1"/>
        <rFont val="ＭＳ ゴシック"/>
        <family val="3"/>
        <charset val="128"/>
      </rPr>
      <t xml:space="preserve">
【料金回収率】
　令和６年度は</t>
    </r>
    <r>
      <rPr>
        <sz val="11"/>
        <rFont val="ＭＳ ゴシック"/>
        <family val="3"/>
        <charset val="128"/>
      </rPr>
      <t>水道料金免除措置を実施していないため料金回収率は１００％を上回っています。</t>
    </r>
    <r>
      <rPr>
        <sz val="11"/>
        <color theme="1"/>
        <rFont val="ＭＳ ゴシック"/>
        <family val="3"/>
        <charset val="128"/>
      </rPr>
      <t xml:space="preserve">
【給水原価】
　有収水量１㎥あたりの費用は類似団体や全国平均と比較し良好な数値となっており健全水準です。
【施設利用率】
</t>
    </r>
    <r>
      <rPr>
        <sz val="11"/>
        <color rgb="FF0070C0"/>
        <rFont val="ＭＳ ゴシック"/>
        <family val="3"/>
        <charset val="128"/>
      </rPr>
      <t>　</t>
    </r>
    <r>
      <rPr>
        <sz val="11"/>
        <rFont val="ＭＳ ゴシック"/>
        <family val="3"/>
        <charset val="128"/>
      </rPr>
      <t>人口減少、節水技術の向上等による配水量の減少で施設利用率は低下傾向にあります。
【有収率】
　令和２年度から令和５年度の有収率低下は水道料金免除措置による有収水量の減少によるもので、一過性と考えられます。</t>
    </r>
    <rPh sb="39" eb="41">
      <t>ケイゾク</t>
    </rPh>
    <rPh sb="43" eb="45">
      <t>ゼンコク</t>
    </rPh>
    <rPh sb="45" eb="47">
      <t>ヘイキン</t>
    </rPh>
    <rPh sb="48" eb="50">
      <t>ソンショク</t>
    </rPh>
    <rPh sb="52" eb="54">
      <t>ケンゼン</t>
    </rPh>
    <rPh sb="55" eb="57">
      <t>ジョウタイ</t>
    </rPh>
    <rPh sb="168" eb="170">
      <t>シンガタ</t>
    </rPh>
    <rPh sb="186" eb="188">
      <t>スイドウ</t>
    </rPh>
    <rPh sb="188" eb="190">
      <t>リョウキン</t>
    </rPh>
    <rPh sb="190" eb="192">
      <t>メンジョ</t>
    </rPh>
    <rPh sb="192" eb="194">
      <t>ソチ</t>
    </rPh>
    <rPh sb="195" eb="197">
      <t>レイワ</t>
    </rPh>
    <rPh sb="198" eb="200">
      <t>ネンド</t>
    </rPh>
    <rPh sb="202" eb="204">
      <t>レイワ</t>
    </rPh>
    <rPh sb="205" eb="207">
      <t>ネンド</t>
    </rPh>
    <rPh sb="209" eb="211">
      <t>ジッシ</t>
    </rPh>
    <rPh sb="213" eb="215">
      <t>レイワ</t>
    </rPh>
    <rPh sb="216" eb="218">
      <t>ネンド</t>
    </rPh>
    <rPh sb="219" eb="221">
      <t>メンジョ</t>
    </rPh>
    <rPh sb="222" eb="224">
      <t>ジッシ</t>
    </rPh>
    <rPh sb="232" eb="234">
      <t>キュウスイ</t>
    </rPh>
    <rPh sb="234" eb="236">
      <t>シュウエキ</t>
    </rPh>
    <rPh sb="237" eb="239">
      <t>ゾウカ</t>
    </rPh>
    <rPh sb="240" eb="242">
      <t>ヒリツ</t>
    </rPh>
    <rPh sb="243" eb="245">
      <t>ゲンショウ</t>
    </rPh>
    <rPh sb="261" eb="263">
      <t>レイワ</t>
    </rPh>
    <rPh sb="264" eb="266">
      <t>ネンド</t>
    </rPh>
    <rPh sb="276" eb="278">
      <t>ジッシ</t>
    </rPh>
    <rPh sb="296" eb="297">
      <t>ウエ</t>
    </rPh>
    <rPh sb="320" eb="322">
      <t>シタマワ</t>
    </rPh>
    <rPh sb="367" eb="369">
      <t>ジンコウ</t>
    </rPh>
    <rPh sb="369" eb="371">
      <t>ゲンショウ</t>
    </rPh>
    <rPh sb="372" eb="374">
      <t>セッスイ</t>
    </rPh>
    <rPh sb="374" eb="376">
      <t>ギジュツ</t>
    </rPh>
    <rPh sb="377" eb="379">
      <t>コウジョウ</t>
    </rPh>
    <rPh sb="379" eb="380">
      <t>トウ</t>
    </rPh>
    <rPh sb="383" eb="386">
      <t>ハイスイリョウ</t>
    </rPh>
    <rPh sb="387" eb="389">
      <t>ゲンショウ</t>
    </rPh>
    <rPh sb="396" eb="398">
      <t>テイカ</t>
    </rPh>
    <rPh sb="414" eb="416">
      <t>レイワ</t>
    </rPh>
    <rPh sb="417" eb="419">
      <t>ネンド</t>
    </rPh>
    <rPh sb="421" eb="423">
      <t>レイワ</t>
    </rPh>
    <rPh sb="424" eb="426">
      <t>ネンド</t>
    </rPh>
    <rPh sb="427" eb="429">
      <t>ユウシュウ</t>
    </rPh>
    <rPh sb="429" eb="430">
      <t>リツ</t>
    </rPh>
    <rPh sb="430" eb="432">
      <t>テイカ</t>
    </rPh>
    <rPh sb="433" eb="435">
      <t>スイドウ</t>
    </rPh>
    <rPh sb="435" eb="437">
      <t>リョウキン</t>
    </rPh>
    <rPh sb="437" eb="439">
      <t>メンジョ</t>
    </rPh>
    <rPh sb="439" eb="441">
      <t>ソチ</t>
    </rPh>
    <rPh sb="444" eb="446">
      <t>ユウシュウ</t>
    </rPh>
    <rPh sb="446" eb="448">
      <t>スイリョウ</t>
    </rPh>
    <rPh sb="449" eb="451">
      <t>ゲンショウ</t>
    </rPh>
    <rPh sb="458" eb="461">
      <t>イッカセイ</t>
    </rPh>
    <rPh sb="462" eb="463">
      <t>カンガ</t>
    </rPh>
    <phoneticPr fontId="4"/>
  </si>
  <si>
    <r>
      <t>【有形固定資産減価償却率】
　有形固定資産のうち償却対象資産の減価償却がどの程度進んでいるかを表す指数であり、類似団体、全国平均との比較ではやや上回った状況で推移しています。
【管路経年化率】
　管路経年化率は</t>
    </r>
    <r>
      <rPr>
        <sz val="11"/>
        <rFont val="ＭＳ ゴシック"/>
        <family val="3"/>
        <charset val="128"/>
      </rPr>
      <t>布設年度再調査により一時</t>
    </r>
    <r>
      <rPr>
        <sz val="11"/>
        <color theme="1"/>
        <rFont val="ＭＳ ゴシック"/>
        <family val="3"/>
        <charset val="128"/>
      </rPr>
      <t>改善されましたが、全国平均、類似団体平均値を下回っており、計画的な管路の更新が必要です。
【管路更新率】
　経年比較での変動はありますが、今後も引き続き管路の更新を進める必要性があります｡</t>
    </r>
    <rPh sb="72" eb="74">
      <t>ウワマワ</t>
    </rPh>
    <rPh sb="76" eb="78">
      <t>ジョウキョウ</t>
    </rPh>
    <rPh sb="79" eb="81">
      <t>スイイ</t>
    </rPh>
    <rPh sb="105" eb="107">
      <t>フセツ</t>
    </rPh>
    <rPh sb="107" eb="109">
      <t>ネンド</t>
    </rPh>
    <rPh sb="109" eb="112">
      <t>サイチョウサ</t>
    </rPh>
    <rPh sb="115" eb="117">
      <t>イチジ</t>
    </rPh>
    <rPh sb="171" eb="173">
      <t>ケイネン</t>
    </rPh>
    <rPh sb="173" eb="175">
      <t>ヒカク</t>
    </rPh>
    <rPh sb="177" eb="179">
      <t>ヘンドウ</t>
    </rPh>
    <rPh sb="199" eb="200">
      <t>スス</t>
    </rPh>
    <phoneticPr fontId="4"/>
  </si>
  <si>
    <r>
      <t>　経営の健全性については、</t>
    </r>
    <r>
      <rPr>
        <sz val="11"/>
        <rFont val="ＭＳ ゴシック"/>
        <family val="3"/>
        <charset val="128"/>
      </rPr>
      <t>新型コロナウイルス感染症対策による水道料金免除措置を令和２年度以降実施したため経年変動がありますが、健全な状態を維持しており、</t>
    </r>
    <r>
      <rPr>
        <sz val="11"/>
        <color theme="1"/>
        <rFont val="ＭＳ ゴシック"/>
        <family val="3"/>
        <charset val="128"/>
      </rPr>
      <t>今後も健全経営を維持できるよう努力する必要があります。
　経営の効率性についても健全性と同様理由による変動が見られますが、給水される水量が収益に結びつけられるよう、引き続き漏水対策など有収率の向上が必要です。
　老朽化の状況については、管路の計画的な更新を進めると共に、経営収支率が黒字であることを示す１００％以上を維持し、さらなる経常費用の削減に努め更新投資等に充てる財源の確保が必要と考えられます。</t>
    </r>
    <rPh sb="30" eb="32">
      <t>スイドウ</t>
    </rPh>
    <rPh sb="32" eb="34">
      <t>リョウキン</t>
    </rPh>
    <rPh sb="34" eb="36">
      <t>メンジョ</t>
    </rPh>
    <rPh sb="36" eb="38">
      <t>ソチ</t>
    </rPh>
    <rPh sb="39" eb="41">
      <t>レイワ</t>
    </rPh>
    <rPh sb="42" eb="44">
      <t>ネンド</t>
    </rPh>
    <rPh sb="44" eb="46">
      <t>イコウ</t>
    </rPh>
    <rPh sb="46" eb="48">
      <t>ジッシ</t>
    </rPh>
    <rPh sb="52" eb="54">
      <t>ケイネン</t>
    </rPh>
    <rPh sb="54" eb="56">
      <t>ヘンドウ</t>
    </rPh>
    <rPh sb="63" eb="65">
      <t>ケンゼン</t>
    </rPh>
    <rPh sb="66" eb="68">
      <t>ジョウタイ</t>
    </rPh>
    <rPh sb="69" eb="71">
      <t>イジ</t>
    </rPh>
    <rPh sb="84" eb="86">
      <t>イジ</t>
    </rPh>
    <rPh sb="91" eb="93">
      <t>ドリョク</t>
    </rPh>
    <rPh sb="116" eb="119">
      <t>ケンゼンセイ</t>
    </rPh>
    <rPh sb="120" eb="122">
      <t>ドウヨウ</t>
    </rPh>
    <rPh sb="122" eb="124">
      <t>リユウ</t>
    </rPh>
    <rPh sb="127" eb="129">
      <t>ヘンドウ</t>
    </rPh>
    <rPh sb="130" eb="131">
      <t>ミ</t>
    </rPh>
    <rPh sb="158" eb="159">
      <t>ヒ</t>
    </rPh>
    <rPh sb="160" eb="161">
      <t>ツヅ</t>
    </rPh>
    <rPh sb="168" eb="170">
      <t>ユウシュウ</t>
    </rPh>
    <rPh sb="170" eb="171">
      <t>リツ</t>
    </rPh>
    <rPh sb="172" eb="174">
      <t>コウジョウ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</si>
</sst>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0070C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5" fillId="0" borderId="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0.88</c:v>
                </c:pt>
                <c:pt idx="1">
                  <c:v>0.56999999999999995</c:v>
                </c:pt>
                <c:pt idx="2">
                  <c:v>0.17</c:v>
                </c:pt>
                <c:pt idx="3">
                  <c:v>0.46</c:v>
                </c:pt>
                <c:pt idx="4">
                  <c:v>0.44</c:v>
                </c:pt>
              </c:numCache>
            </c:numRef>
          </c:val>
          <c:extLst>
            <c:ext xmlns:c16="http://schemas.microsoft.com/office/drawing/2014/chart" uri="{C3380CC4-5D6E-409C-BE32-E72D297353CC}">
              <c16:uniqueId val="{00000000-F076-4927-849E-53D3E10EEA9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0.39</c:v>
                </c:pt>
              </c:numCache>
            </c:numRef>
          </c:val>
          <c:smooth val="0"/>
          <c:extLst>
            <c:ext xmlns:c16="http://schemas.microsoft.com/office/drawing/2014/chart" uri="{C3380CC4-5D6E-409C-BE32-E72D297353CC}">
              <c16:uniqueId val="{00000001-F076-4927-849E-53D3E10EEA9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47.93</c:v>
                </c:pt>
                <c:pt idx="1">
                  <c:v>47.41</c:v>
                </c:pt>
                <c:pt idx="2">
                  <c:v>45.25</c:v>
                </c:pt>
                <c:pt idx="3">
                  <c:v>45.38</c:v>
                </c:pt>
                <c:pt idx="4">
                  <c:v>45.19</c:v>
                </c:pt>
              </c:numCache>
            </c:numRef>
          </c:val>
          <c:extLst>
            <c:ext xmlns:c16="http://schemas.microsoft.com/office/drawing/2014/chart" uri="{C3380CC4-5D6E-409C-BE32-E72D297353CC}">
              <c16:uniqueId val="{00000000-D1A2-42F3-9222-310131A9117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55.47</c:v>
                </c:pt>
              </c:numCache>
            </c:numRef>
          </c:val>
          <c:smooth val="0"/>
          <c:extLst>
            <c:ext xmlns:c16="http://schemas.microsoft.com/office/drawing/2014/chart" uri="{C3380CC4-5D6E-409C-BE32-E72D297353CC}">
              <c16:uniqueId val="{00000001-D1A2-42F3-9222-310131A9117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69.16</c:v>
                </c:pt>
                <c:pt idx="1">
                  <c:v>69.92</c:v>
                </c:pt>
                <c:pt idx="2">
                  <c:v>69.94</c:v>
                </c:pt>
                <c:pt idx="3">
                  <c:v>69.760000000000005</c:v>
                </c:pt>
                <c:pt idx="4">
                  <c:v>83.23</c:v>
                </c:pt>
              </c:numCache>
            </c:numRef>
          </c:val>
          <c:extLst>
            <c:ext xmlns:c16="http://schemas.microsoft.com/office/drawing/2014/chart" uri="{C3380CC4-5D6E-409C-BE32-E72D297353CC}">
              <c16:uniqueId val="{00000000-9E09-4FE6-A097-99DC761AAA7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76.97</c:v>
                </c:pt>
              </c:numCache>
            </c:numRef>
          </c:val>
          <c:smooth val="0"/>
          <c:extLst>
            <c:ext xmlns:c16="http://schemas.microsoft.com/office/drawing/2014/chart" uri="{C3380CC4-5D6E-409C-BE32-E72D297353CC}">
              <c16:uniqueId val="{00000001-9E09-4FE6-A097-99DC761AAA7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111.99</c:v>
                </c:pt>
                <c:pt idx="1">
                  <c:v>109.5</c:v>
                </c:pt>
                <c:pt idx="2">
                  <c:v>109.64</c:v>
                </c:pt>
                <c:pt idx="3">
                  <c:v>109.14</c:v>
                </c:pt>
                <c:pt idx="4">
                  <c:v>106.33</c:v>
                </c:pt>
              </c:numCache>
            </c:numRef>
          </c:val>
          <c:extLst>
            <c:ext xmlns:c16="http://schemas.microsoft.com/office/drawing/2014/chart" uri="{C3380CC4-5D6E-409C-BE32-E72D297353CC}">
              <c16:uniqueId val="{00000000-1B2B-4F56-9861-F52029C720F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105.08</c:v>
                </c:pt>
              </c:numCache>
            </c:numRef>
          </c:val>
          <c:smooth val="0"/>
          <c:extLst>
            <c:ext xmlns:c16="http://schemas.microsoft.com/office/drawing/2014/chart" uri="{C3380CC4-5D6E-409C-BE32-E72D297353CC}">
              <c16:uniqueId val="{00000001-1B2B-4F56-9861-F52029C720F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53.88</c:v>
                </c:pt>
                <c:pt idx="1">
                  <c:v>55.05</c:v>
                </c:pt>
                <c:pt idx="2">
                  <c:v>56.43</c:v>
                </c:pt>
                <c:pt idx="3">
                  <c:v>56.38</c:v>
                </c:pt>
                <c:pt idx="4">
                  <c:v>57.38</c:v>
                </c:pt>
              </c:numCache>
            </c:numRef>
          </c:val>
          <c:extLst>
            <c:ext xmlns:c16="http://schemas.microsoft.com/office/drawing/2014/chart" uri="{C3380CC4-5D6E-409C-BE32-E72D297353CC}">
              <c16:uniqueId val="{00000000-27B2-431B-AE73-3F922720968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52.87</c:v>
                </c:pt>
              </c:numCache>
            </c:numRef>
          </c:val>
          <c:smooth val="0"/>
          <c:extLst>
            <c:ext xmlns:c16="http://schemas.microsoft.com/office/drawing/2014/chart" uri="{C3380CC4-5D6E-409C-BE32-E72D297353CC}">
              <c16:uniqueId val="{00000001-27B2-431B-AE73-3F922720968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47.88</c:v>
                </c:pt>
                <c:pt idx="1">
                  <c:v>48.73</c:v>
                </c:pt>
                <c:pt idx="2">
                  <c:v>42.43</c:v>
                </c:pt>
                <c:pt idx="3">
                  <c:v>43.6</c:v>
                </c:pt>
                <c:pt idx="4">
                  <c:v>43.6</c:v>
                </c:pt>
              </c:numCache>
            </c:numRef>
          </c:val>
          <c:extLst>
            <c:ext xmlns:c16="http://schemas.microsoft.com/office/drawing/2014/chart" uri="{C3380CC4-5D6E-409C-BE32-E72D297353CC}">
              <c16:uniqueId val="{00000000-18DB-4FC8-9D35-D45A245F845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26.86</c:v>
                </c:pt>
              </c:numCache>
            </c:numRef>
          </c:val>
          <c:smooth val="0"/>
          <c:extLst>
            <c:ext xmlns:c16="http://schemas.microsoft.com/office/drawing/2014/chart" uri="{C3380CC4-5D6E-409C-BE32-E72D297353CC}">
              <c16:uniqueId val="{00000001-18DB-4FC8-9D35-D45A245F845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4DB-46A6-8517-B7CF23C69DB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10.8</c:v>
                </c:pt>
              </c:numCache>
            </c:numRef>
          </c:val>
          <c:smooth val="0"/>
          <c:extLst>
            <c:ext xmlns:c16="http://schemas.microsoft.com/office/drawing/2014/chart" uri="{C3380CC4-5D6E-409C-BE32-E72D297353CC}">
              <c16:uniqueId val="{00000001-84DB-46A6-8517-B7CF23C69DB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757.02</c:v>
                </c:pt>
                <c:pt idx="1">
                  <c:v>721.18</c:v>
                </c:pt>
                <c:pt idx="2">
                  <c:v>810.3</c:v>
                </c:pt>
                <c:pt idx="3">
                  <c:v>645.69000000000005</c:v>
                </c:pt>
                <c:pt idx="4">
                  <c:v>789.99</c:v>
                </c:pt>
              </c:numCache>
            </c:numRef>
          </c:val>
          <c:extLst>
            <c:ext xmlns:c16="http://schemas.microsoft.com/office/drawing/2014/chart" uri="{C3380CC4-5D6E-409C-BE32-E72D297353CC}">
              <c16:uniqueId val="{00000000-88F6-4013-9398-597CAF8B903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362.35</c:v>
                </c:pt>
              </c:numCache>
            </c:numRef>
          </c:val>
          <c:smooth val="0"/>
          <c:extLst>
            <c:ext xmlns:c16="http://schemas.microsoft.com/office/drawing/2014/chart" uri="{C3380CC4-5D6E-409C-BE32-E72D297353CC}">
              <c16:uniqueId val="{00000001-88F6-4013-9398-597CAF8B903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473.61</c:v>
                </c:pt>
                <c:pt idx="1">
                  <c:v>460.85</c:v>
                </c:pt>
                <c:pt idx="2">
                  <c:v>457.9</c:v>
                </c:pt>
                <c:pt idx="3">
                  <c:v>474.12</c:v>
                </c:pt>
                <c:pt idx="4">
                  <c:v>392.04</c:v>
                </c:pt>
              </c:numCache>
            </c:numRef>
          </c:val>
          <c:extLst>
            <c:ext xmlns:c16="http://schemas.microsoft.com/office/drawing/2014/chart" uri="{C3380CC4-5D6E-409C-BE32-E72D297353CC}">
              <c16:uniqueId val="{00000000-D4BD-4406-BE81-EC3542D6487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429.24</c:v>
                </c:pt>
              </c:numCache>
            </c:numRef>
          </c:val>
          <c:smooth val="0"/>
          <c:extLst>
            <c:ext xmlns:c16="http://schemas.microsoft.com/office/drawing/2014/chart" uri="{C3380CC4-5D6E-409C-BE32-E72D297353CC}">
              <c16:uniqueId val="{00000001-D4BD-4406-BE81-EC3542D6487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95.03</c:v>
                </c:pt>
                <c:pt idx="1">
                  <c:v>94.66</c:v>
                </c:pt>
                <c:pt idx="2">
                  <c:v>92.15</c:v>
                </c:pt>
                <c:pt idx="3">
                  <c:v>91.39</c:v>
                </c:pt>
                <c:pt idx="4">
                  <c:v>106.3</c:v>
                </c:pt>
              </c:numCache>
            </c:numRef>
          </c:val>
          <c:extLst>
            <c:ext xmlns:c16="http://schemas.microsoft.com/office/drawing/2014/chart" uri="{C3380CC4-5D6E-409C-BE32-E72D297353CC}">
              <c16:uniqueId val="{00000000-6AB9-40BE-82B4-0277778E60F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90.78</c:v>
                </c:pt>
              </c:numCache>
            </c:numRef>
          </c:val>
          <c:smooth val="0"/>
          <c:extLst>
            <c:ext xmlns:c16="http://schemas.microsoft.com/office/drawing/2014/chart" uri="{C3380CC4-5D6E-409C-BE32-E72D297353CC}">
              <c16:uniqueId val="{00000001-6AB9-40BE-82B4-0277778E60F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127.26</c:v>
                </c:pt>
                <c:pt idx="1">
                  <c:v>127.51</c:v>
                </c:pt>
                <c:pt idx="2">
                  <c:v>131.46</c:v>
                </c:pt>
                <c:pt idx="3">
                  <c:v>133.05000000000001</c:v>
                </c:pt>
                <c:pt idx="4">
                  <c:v>114.46</c:v>
                </c:pt>
              </c:numCache>
            </c:numRef>
          </c:val>
          <c:extLst>
            <c:ext xmlns:c16="http://schemas.microsoft.com/office/drawing/2014/chart" uri="{C3380CC4-5D6E-409C-BE32-E72D297353CC}">
              <c16:uniqueId val="{00000000-6D3C-4D57-898B-09453556C50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202.75</c:v>
                </c:pt>
              </c:numCache>
            </c:numRef>
          </c:val>
          <c:smooth val="0"/>
          <c:extLst>
            <c:ext xmlns:c16="http://schemas.microsoft.com/office/drawing/2014/chart" uri="{C3380CC4-5D6E-409C-BE32-E72D297353CC}">
              <c16:uniqueId val="{00000001-6D3C-4D57-898B-09453556C50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徳島県　板野町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A7</v>
      </c>
      <c r="X8" s="43"/>
      <c r="Y8" s="43"/>
      <c r="Z8" s="43"/>
      <c r="AA8" s="43"/>
      <c r="AB8" s="43"/>
      <c r="AC8" s="43"/>
      <c r="AD8" s="43" t="str">
        <f>データ!$M$6</f>
        <v>非設置</v>
      </c>
      <c r="AE8" s="43"/>
      <c r="AF8" s="43"/>
      <c r="AG8" s="43"/>
      <c r="AH8" s="43"/>
      <c r="AI8" s="43"/>
      <c r="AJ8" s="43"/>
      <c r="AK8" s="2"/>
      <c r="AL8" s="44">
        <f>データ!$R$6</f>
        <v>12812</v>
      </c>
      <c r="AM8" s="44"/>
      <c r="AN8" s="44"/>
      <c r="AO8" s="44"/>
      <c r="AP8" s="44"/>
      <c r="AQ8" s="44"/>
      <c r="AR8" s="44"/>
      <c r="AS8" s="44"/>
      <c r="AT8" s="45">
        <f>データ!$S$6</f>
        <v>36.22</v>
      </c>
      <c r="AU8" s="46"/>
      <c r="AV8" s="46"/>
      <c r="AW8" s="46"/>
      <c r="AX8" s="46"/>
      <c r="AY8" s="46"/>
      <c r="AZ8" s="46"/>
      <c r="BA8" s="46"/>
      <c r="BB8" s="47">
        <f>データ!$T$6</f>
        <v>353.73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66.92</v>
      </c>
      <c r="J10" s="46"/>
      <c r="K10" s="46"/>
      <c r="L10" s="46"/>
      <c r="M10" s="46"/>
      <c r="N10" s="46"/>
      <c r="O10" s="80"/>
      <c r="P10" s="47">
        <f>データ!$P$6</f>
        <v>99.65</v>
      </c>
      <c r="Q10" s="47"/>
      <c r="R10" s="47"/>
      <c r="S10" s="47"/>
      <c r="T10" s="47"/>
      <c r="U10" s="47"/>
      <c r="V10" s="47"/>
      <c r="W10" s="44">
        <f>データ!$Q$6</f>
        <v>2420</v>
      </c>
      <c r="X10" s="44"/>
      <c r="Y10" s="44"/>
      <c r="Z10" s="44"/>
      <c r="AA10" s="44"/>
      <c r="AB10" s="44"/>
      <c r="AC10" s="44"/>
      <c r="AD10" s="2"/>
      <c r="AE10" s="2"/>
      <c r="AF10" s="2"/>
      <c r="AG10" s="2"/>
      <c r="AH10" s="2"/>
      <c r="AI10" s="2"/>
      <c r="AJ10" s="2"/>
      <c r="AK10" s="2"/>
      <c r="AL10" s="44">
        <f>データ!$U$6</f>
        <v>12727</v>
      </c>
      <c r="AM10" s="44"/>
      <c r="AN10" s="44"/>
      <c r="AO10" s="44"/>
      <c r="AP10" s="44"/>
      <c r="AQ10" s="44"/>
      <c r="AR10" s="44"/>
      <c r="AS10" s="44"/>
      <c r="AT10" s="45">
        <f>データ!$V$6</f>
        <v>19.399999999999999</v>
      </c>
      <c r="AU10" s="46"/>
      <c r="AV10" s="46"/>
      <c r="AW10" s="46"/>
      <c r="AX10" s="46"/>
      <c r="AY10" s="46"/>
      <c r="AZ10" s="46"/>
      <c r="BA10" s="46"/>
      <c r="BB10" s="47">
        <f>データ!$W$6</f>
        <v>656.03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109</v>
      </c>
      <c r="BM16" s="81"/>
      <c r="BN16" s="81"/>
      <c r="BO16" s="81"/>
      <c r="BP16" s="81"/>
      <c r="BQ16" s="81"/>
      <c r="BR16" s="81"/>
      <c r="BS16" s="81"/>
      <c r="BT16" s="81"/>
      <c r="BU16" s="81"/>
      <c r="BV16" s="81"/>
      <c r="BW16" s="81"/>
      <c r="BX16" s="81"/>
      <c r="BY16" s="81"/>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81"/>
      <c r="BN17" s="81"/>
      <c r="BO17" s="81"/>
      <c r="BP17" s="81"/>
      <c r="BQ17" s="81"/>
      <c r="BR17" s="81"/>
      <c r="BS17" s="81"/>
      <c r="BT17" s="81"/>
      <c r="BU17" s="81"/>
      <c r="BV17" s="81"/>
      <c r="BW17" s="81"/>
      <c r="BX17" s="81"/>
      <c r="BY17" s="81"/>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81"/>
      <c r="BN18" s="81"/>
      <c r="BO18" s="81"/>
      <c r="BP18" s="81"/>
      <c r="BQ18" s="81"/>
      <c r="BR18" s="81"/>
      <c r="BS18" s="81"/>
      <c r="BT18" s="81"/>
      <c r="BU18" s="81"/>
      <c r="BV18" s="81"/>
      <c r="BW18" s="81"/>
      <c r="BX18" s="81"/>
      <c r="BY18" s="81"/>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81"/>
      <c r="BN19" s="81"/>
      <c r="BO19" s="81"/>
      <c r="BP19" s="81"/>
      <c r="BQ19" s="81"/>
      <c r="BR19" s="81"/>
      <c r="BS19" s="81"/>
      <c r="BT19" s="81"/>
      <c r="BU19" s="81"/>
      <c r="BV19" s="81"/>
      <c r="BW19" s="81"/>
      <c r="BX19" s="81"/>
      <c r="BY19" s="81"/>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81"/>
      <c r="BN20" s="81"/>
      <c r="BO20" s="81"/>
      <c r="BP20" s="81"/>
      <c r="BQ20" s="81"/>
      <c r="BR20" s="81"/>
      <c r="BS20" s="81"/>
      <c r="BT20" s="81"/>
      <c r="BU20" s="81"/>
      <c r="BV20" s="81"/>
      <c r="BW20" s="81"/>
      <c r="BX20" s="81"/>
      <c r="BY20" s="81"/>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81"/>
      <c r="BN21" s="81"/>
      <c r="BO21" s="81"/>
      <c r="BP21" s="81"/>
      <c r="BQ21" s="81"/>
      <c r="BR21" s="81"/>
      <c r="BS21" s="81"/>
      <c r="BT21" s="81"/>
      <c r="BU21" s="81"/>
      <c r="BV21" s="81"/>
      <c r="BW21" s="81"/>
      <c r="BX21" s="81"/>
      <c r="BY21" s="81"/>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81"/>
      <c r="BN22" s="81"/>
      <c r="BO22" s="81"/>
      <c r="BP22" s="81"/>
      <c r="BQ22" s="81"/>
      <c r="BR22" s="81"/>
      <c r="BS22" s="81"/>
      <c r="BT22" s="81"/>
      <c r="BU22" s="81"/>
      <c r="BV22" s="81"/>
      <c r="BW22" s="81"/>
      <c r="BX22" s="81"/>
      <c r="BY22" s="81"/>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81"/>
      <c r="BN23" s="81"/>
      <c r="BO23" s="81"/>
      <c r="BP23" s="81"/>
      <c r="BQ23" s="81"/>
      <c r="BR23" s="81"/>
      <c r="BS23" s="81"/>
      <c r="BT23" s="81"/>
      <c r="BU23" s="81"/>
      <c r="BV23" s="81"/>
      <c r="BW23" s="81"/>
      <c r="BX23" s="81"/>
      <c r="BY23" s="81"/>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81"/>
      <c r="BN24" s="81"/>
      <c r="BO24" s="81"/>
      <c r="BP24" s="81"/>
      <c r="BQ24" s="81"/>
      <c r="BR24" s="81"/>
      <c r="BS24" s="81"/>
      <c r="BT24" s="81"/>
      <c r="BU24" s="81"/>
      <c r="BV24" s="81"/>
      <c r="BW24" s="81"/>
      <c r="BX24" s="81"/>
      <c r="BY24" s="81"/>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81"/>
      <c r="BN25" s="81"/>
      <c r="BO25" s="81"/>
      <c r="BP25" s="81"/>
      <c r="BQ25" s="81"/>
      <c r="BR25" s="81"/>
      <c r="BS25" s="81"/>
      <c r="BT25" s="81"/>
      <c r="BU25" s="81"/>
      <c r="BV25" s="81"/>
      <c r="BW25" s="81"/>
      <c r="BX25" s="81"/>
      <c r="BY25" s="81"/>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81"/>
      <c r="BN26" s="81"/>
      <c r="BO26" s="81"/>
      <c r="BP26" s="81"/>
      <c r="BQ26" s="81"/>
      <c r="BR26" s="81"/>
      <c r="BS26" s="81"/>
      <c r="BT26" s="81"/>
      <c r="BU26" s="81"/>
      <c r="BV26" s="81"/>
      <c r="BW26" s="81"/>
      <c r="BX26" s="81"/>
      <c r="BY26" s="81"/>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81"/>
      <c r="BN27" s="81"/>
      <c r="BO27" s="81"/>
      <c r="BP27" s="81"/>
      <c r="BQ27" s="81"/>
      <c r="BR27" s="81"/>
      <c r="BS27" s="81"/>
      <c r="BT27" s="81"/>
      <c r="BU27" s="81"/>
      <c r="BV27" s="81"/>
      <c r="BW27" s="81"/>
      <c r="BX27" s="81"/>
      <c r="BY27" s="81"/>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81"/>
      <c r="BN28" s="81"/>
      <c r="BO28" s="81"/>
      <c r="BP28" s="81"/>
      <c r="BQ28" s="81"/>
      <c r="BR28" s="81"/>
      <c r="BS28" s="81"/>
      <c r="BT28" s="81"/>
      <c r="BU28" s="81"/>
      <c r="BV28" s="81"/>
      <c r="BW28" s="81"/>
      <c r="BX28" s="81"/>
      <c r="BY28" s="81"/>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81"/>
      <c r="BN29" s="81"/>
      <c r="BO29" s="81"/>
      <c r="BP29" s="81"/>
      <c r="BQ29" s="81"/>
      <c r="BR29" s="81"/>
      <c r="BS29" s="81"/>
      <c r="BT29" s="81"/>
      <c r="BU29" s="81"/>
      <c r="BV29" s="81"/>
      <c r="BW29" s="81"/>
      <c r="BX29" s="81"/>
      <c r="BY29" s="81"/>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81"/>
      <c r="BN30" s="81"/>
      <c r="BO30" s="81"/>
      <c r="BP30" s="81"/>
      <c r="BQ30" s="81"/>
      <c r="BR30" s="81"/>
      <c r="BS30" s="81"/>
      <c r="BT30" s="81"/>
      <c r="BU30" s="81"/>
      <c r="BV30" s="81"/>
      <c r="BW30" s="81"/>
      <c r="BX30" s="81"/>
      <c r="BY30" s="81"/>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81"/>
      <c r="BN31" s="81"/>
      <c r="BO31" s="81"/>
      <c r="BP31" s="81"/>
      <c r="BQ31" s="81"/>
      <c r="BR31" s="81"/>
      <c r="BS31" s="81"/>
      <c r="BT31" s="81"/>
      <c r="BU31" s="81"/>
      <c r="BV31" s="81"/>
      <c r="BW31" s="81"/>
      <c r="BX31" s="81"/>
      <c r="BY31" s="81"/>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81"/>
      <c r="BN32" s="81"/>
      <c r="BO32" s="81"/>
      <c r="BP32" s="81"/>
      <c r="BQ32" s="81"/>
      <c r="BR32" s="81"/>
      <c r="BS32" s="81"/>
      <c r="BT32" s="81"/>
      <c r="BU32" s="81"/>
      <c r="BV32" s="81"/>
      <c r="BW32" s="81"/>
      <c r="BX32" s="81"/>
      <c r="BY32" s="81"/>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81"/>
      <c r="BN33" s="81"/>
      <c r="BO33" s="81"/>
      <c r="BP33" s="81"/>
      <c r="BQ33" s="81"/>
      <c r="BR33" s="81"/>
      <c r="BS33" s="81"/>
      <c r="BT33" s="81"/>
      <c r="BU33" s="81"/>
      <c r="BV33" s="81"/>
      <c r="BW33" s="81"/>
      <c r="BX33" s="81"/>
      <c r="BY33" s="81"/>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81"/>
      <c r="BN34" s="81"/>
      <c r="BO34" s="81"/>
      <c r="BP34" s="81"/>
      <c r="BQ34" s="81"/>
      <c r="BR34" s="81"/>
      <c r="BS34" s="81"/>
      <c r="BT34" s="81"/>
      <c r="BU34" s="81"/>
      <c r="BV34" s="81"/>
      <c r="BW34" s="81"/>
      <c r="BX34" s="81"/>
      <c r="BY34" s="81"/>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81"/>
      <c r="BN35" s="81"/>
      <c r="BO35" s="81"/>
      <c r="BP35" s="81"/>
      <c r="BQ35" s="81"/>
      <c r="BR35" s="81"/>
      <c r="BS35" s="81"/>
      <c r="BT35" s="81"/>
      <c r="BU35" s="81"/>
      <c r="BV35" s="81"/>
      <c r="BW35" s="81"/>
      <c r="BX35" s="81"/>
      <c r="BY35" s="81"/>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81"/>
      <c r="BN36" s="81"/>
      <c r="BO36" s="81"/>
      <c r="BP36" s="81"/>
      <c r="BQ36" s="81"/>
      <c r="BR36" s="81"/>
      <c r="BS36" s="81"/>
      <c r="BT36" s="81"/>
      <c r="BU36" s="81"/>
      <c r="BV36" s="81"/>
      <c r="BW36" s="81"/>
      <c r="BX36" s="81"/>
      <c r="BY36" s="81"/>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81"/>
      <c r="BN37" s="81"/>
      <c r="BO37" s="81"/>
      <c r="BP37" s="81"/>
      <c r="BQ37" s="81"/>
      <c r="BR37" s="81"/>
      <c r="BS37" s="81"/>
      <c r="BT37" s="81"/>
      <c r="BU37" s="81"/>
      <c r="BV37" s="81"/>
      <c r="BW37" s="81"/>
      <c r="BX37" s="81"/>
      <c r="BY37" s="81"/>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81"/>
      <c r="BN38" s="81"/>
      <c r="BO38" s="81"/>
      <c r="BP38" s="81"/>
      <c r="BQ38" s="81"/>
      <c r="BR38" s="81"/>
      <c r="BS38" s="81"/>
      <c r="BT38" s="81"/>
      <c r="BU38" s="81"/>
      <c r="BV38" s="81"/>
      <c r="BW38" s="81"/>
      <c r="BX38" s="81"/>
      <c r="BY38" s="81"/>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81"/>
      <c r="BN39" s="81"/>
      <c r="BO39" s="81"/>
      <c r="BP39" s="81"/>
      <c r="BQ39" s="81"/>
      <c r="BR39" s="81"/>
      <c r="BS39" s="81"/>
      <c r="BT39" s="81"/>
      <c r="BU39" s="81"/>
      <c r="BV39" s="81"/>
      <c r="BW39" s="81"/>
      <c r="BX39" s="81"/>
      <c r="BY39" s="81"/>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81"/>
      <c r="BN40" s="81"/>
      <c r="BO40" s="81"/>
      <c r="BP40" s="81"/>
      <c r="BQ40" s="81"/>
      <c r="BR40" s="81"/>
      <c r="BS40" s="81"/>
      <c r="BT40" s="81"/>
      <c r="BU40" s="81"/>
      <c r="BV40" s="81"/>
      <c r="BW40" s="81"/>
      <c r="BX40" s="81"/>
      <c r="BY40" s="81"/>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81"/>
      <c r="BN41" s="81"/>
      <c r="BO41" s="81"/>
      <c r="BP41" s="81"/>
      <c r="BQ41" s="81"/>
      <c r="BR41" s="81"/>
      <c r="BS41" s="81"/>
      <c r="BT41" s="81"/>
      <c r="BU41" s="81"/>
      <c r="BV41" s="81"/>
      <c r="BW41" s="81"/>
      <c r="BX41" s="81"/>
      <c r="BY41" s="81"/>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81"/>
      <c r="BN42" s="81"/>
      <c r="BO42" s="81"/>
      <c r="BP42" s="81"/>
      <c r="BQ42" s="81"/>
      <c r="BR42" s="81"/>
      <c r="BS42" s="81"/>
      <c r="BT42" s="81"/>
      <c r="BU42" s="81"/>
      <c r="BV42" s="81"/>
      <c r="BW42" s="81"/>
      <c r="BX42" s="81"/>
      <c r="BY42" s="81"/>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81"/>
      <c r="BN43" s="81"/>
      <c r="BO43" s="81"/>
      <c r="BP43" s="81"/>
      <c r="BQ43" s="81"/>
      <c r="BR43" s="81"/>
      <c r="BS43" s="81"/>
      <c r="BT43" s="81"/>
      <c r="BU43" s="81"/>
      <c r="BV43" s="81"/>
      <c r="BW43" s="81"/>
      <c r="BX43" s="81"/>
      <c r="BY43" s="81"/>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9"/>
      <c r="BM44" s="60"/>
      <c r="BN44" s="60"/>
      <c r="BO44" s="60"/>
      <c r="BP44" s="60"/>
      <c r="BQ44" s="60"/>
      <c r="BR44" s="60"/>
      <c r="BS44" s="60"/>
      <c r="BT44" s="60"/>
      <c r="BU44" s="60"/>
      <c r="BV44" s="60"/>
      <c r="BW44" s="60"/>
      <c r="BX44" s="60"/>
      <c r="BY44" s="60"/>
      <c r="BZ44" s="6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g4g+ixd37OugrHtoTMzYhYwQ1x/a3FgMl008eKGTvwDznZDEar/KAIFnkSB/Gm92v/1yc8lCB140mvwUqpl1Q==" saltValue="6DYg/zPMT7qdnaBUUzruA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364045</v>
      </c>
      <c r="D6" s="20">
        <f t="shared" si="3"/>
        <v>46</v>
      </c>
      <c r="E6" s="20">
        <f t="shared" si="3"/>
        <v>1</v>
      </c>
      <c r="F6" s="20">
        <f t="shared" si="3"/>
        <v>0</v>
      </c>
      <c r="G6" s="20">
        <f t="shared" si="3"/>
        <v>1</v>
      </c>
      <c r="H6" s="20" t="str">
        <f t="shared" si="3"/>
        <v>徳島県　板野町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66.92</v>
      </c>
      <c r="P6" s="21">
        <f t="shared" si="3"/>
        <v>99.65</v>
      </c>
      <c r="Q6" s="21">
        <f t="shared" si="3"/>
        <v>2420</v>
      </c>
      <c r="R6" s="21">
        <f t="shared" si="3"/>
        <v>12812</v>
      </c>
      <c r="S6" s="21">
        <f t="shared" si="3"/>
        <v>36.22</v>
      </c>
      <c r="T6" s="21">
        <f t="shared" si="3"/>
        <v>353.73</v>
      </c>
      <c r="U6" s="21">
        <f t="shared" si="3"/>
        <v>12727</v>
      </c>
      <c r="V6" s="21">
        <f t="shared" si="3"/>
        <v>19.399999999999999</v>
      </c>
      <c r="W6" s="21">
        <f t="shared" si="3"/>
        <v>656.03</v>
      </c>
      <c r="X6" s="22">
        <f>IF(X7="",NA(),X7)</f>
        <v>111.99</v>
      </c>
      <c r="Y6" s="22">
        <f t="shared" ref="Y6:AG6" si="4">IF(Y7="",NA(),Y7)</f>
        <v>109.5</v>
      </c>
      <c r="Z6" s="22">
        <f t="shared" si="4"/>
        <v>109.64</v>
      </c>
      <c r="AA6" s="22">
        <f t="shared" si="4"/>
        <v>109.14</v>
      </c>
      <c r="AB6" s="22">
        <f t="shared" si="4"/>
        <v>106.33</v>
      </c>
      <c r="AC6" s="22">
        <f t="shared" si="4"/>
        <v>109.02</v>
      </c>
      <c r="AD6" s="22">
        <f t="shared" si="4"/>
        <v>107.81</v>
      </c>
      <c r="AE6" s="22">
        <f t="shared" si="4"/>
        <v>107.21</v>
      </c>
      <c r="AF6" s="22">
        <f t="shared" si="4"/>
        <v>105.97</v>
      </c>
      <c r="AG6" s="22">
        <f t="shared" si="4"/>
        <v>105.08</v>
      </c>
      <c r="AH6" s="21" t="str">
        <f>IF(AH7="","",IF(AH7="-","【-】","【"&amp;SUBSTITUTE(TEXT(AH7,"#,##0.00"),"-","△")&amp;"】"))</f>
        <v>【107.26】</v>
      </c>
      <c r="AI6" s="21">
        <f>IF(AI7="",NA(),AI7)</f>
        <v>0</v>
      </c>
      <c r="AJ6" s="21">
        <f t="shared" ref="AJ6:AR6" si="5">IF(AJ7="",NA(),AJ7)</f>
        <v>0</v>
      </c>
      <c r="AK6" s="21">
        <f t="shared" si="5"/>
        <v>0</v>
      </c>
      <c r="AL6" s="21">
        <f t="shared" si="5"/>
        <v>0</v>
      </c>
      <c r="AM6" s="21">
        <f t="shared" si="5"/>
        <v>0</v>
      </c>
      <c r="AN6" s="22">
        <f t="shared" si="5"/>
        <v>11</v>
      </c>
      <c r="AO6" s="22">
        <f t="shared" si="5"/>
        <v>8.86</v>
      </c>
      <c r="AP6" s="22">
        <f t="shared" si="5"/>
        <v>7.65</v>
      </c>
      <c r="AQ6" s="22">
        <f t="shared" si="5"/>
        <v>8.52</v>
      </c>
      <c r="AR6" s="22">
        <f t="shared" si="5"/>
        <v>10.8</v>
      </c>
      <c r="AS6" s="21" t="str">
        <f>IF(AS7="","",IF(AS7="-","【-】","【"&amp;SUBSTITUTE(TEXT(AS7,"#,##0.00"),"-","△")&amp;"】"))</f>
        <v>【1.61】</v>
      </c>
      <c r="AT6" s="22">
        <f>IF(AT7="",NA(),AT7)</f>
        <v>757.02</v>
      </c>
      <c r="AU6" s="22">
        <f t="shared" ref="AU6:BC6" si="6">IF(AU7="",NA(),AU7)</f>
        <v>721.18</v>
      </c>
      <c r="AV6" s="22">
        <f t="shared" si="6"/>
        <v>810.3</v>
      </c>
      <c r="AW6" s="22">
        <f t="shared" si="6"/>
        <v>645.69000000000005</v>
      </c>
      <c r="AX6" s="22">
        <f t="shared" si="6"/>
        <v>789.99</v>
      </c>
      <c r="AY6" s="22">
        <f t="shared" si="6"/>
        <v>371.81</v>
      </c>
      <c r="AZ6" s="22">
        <f t="shared" si="6"/>
        <v>384.23</v>
      </c>
      <c r="BA6" s="22">
        <f t="shared" si="6"/>
        <v>364.3</v>
      </c>
      <c r="BB6" s="22">
        <f t="shared" si="6"/>
        <v>378.87</v>
      </c>
      <c r="BC6" s="22">
        <f t="shared" si="6"/>
        <v>362.35</v>
      </c>
      <c r="BD6" s="21" t="str">
        <f>IF(BD7="","",IF(BD7="-","【-】","【"&amp;SUBSTITUTE(TEXT(BD7,"#,##0.00"),"-","△")&amp;"】"))</f>
        <v>【239.69】</v>
      </c>
      <c r="BE6" s="22">
        <f>IF(BE7="",NA(),BE7)</f>
        <v>473.61</v>
      </c>
      <c r="BF6" s="22">
        <f t="shared" ref="BF6:BN6" si="7">IF(BF7="",NA(),BF7)</f>
        <v>460.85</v>
      </c>
      <c r="BG6" s="22">
        <f t="shared" si="7"/>
        <v>457.9</v>
      </c>
      <c r="BH6" s="22">
        <f t="shared" si="7"/>
        <v>474.12</v>
      </c>
      <c r="BI6" s="22">
        <f t="shared" si="7"/>
        <v>392.04</v>
      </c>
      <c r="BJ6" s="22">
        <f t="shared" si="7"/>
        <v>465.85</v>
      </c>
      <c r="BK6" s="22">
        <f t="shared" si="7"/>
        <v>439.43</v>
      </c>
      <c r="BL6" s="22">
        <f t="shared" si="7"/>
        <v>438.41</v>
      </c>
      <c r="BM6" s="22">
        <f t="shared" si="7"/>
        <v>430.23</v>
      </c>
      <c r="BN6" s="22">
        <f t="shared" si="7"/>
        <v>429.24</v>
      </c>
      <c r="BO6" s="21" t="str">
        <f>IF(BO7="","",IF(BO7="-","【-】","【"&amp;SUBSTITUTE(TEXT(BO7,"#,##0.00"),"-","△")&amp;"】"))</f>
        <v>【264.86】</v>
      </c>
      <c r="BP6" s="22">
        <f>IF(BP7="",NA(),BP7)</f>
        <v>95.03</v>
      </c>
      <c r="BQ6" s="22">
        <f t="shared" ref="BQ6:BY6" si="8">IF(BQ7="",NA(),BQ7)</f>
        <v>94.66</v>
      </c>
      <c r="BR6" s="22">
        <f t="shared" si="8"/>
        <v>92.15</v>
      </c>
      <c r="BS6" s="22">
        <f t="shared" si="8"/>
        <v>91.39</v>
      </c>
      <c r="BT6" s="22">
        <f t="shared" si="8"/>
        <v>106.3</v>
      </c>
      <c r="BU6" s="22">
        <f t="shared" si="8"/>
        <v>92.39</v>
      </c>
      <c r="BV6" s="22">
        <f t="shared" si="8"/>
        <v>94.41</v>
      </c>
      <c r="BW6" s="22">
        <f t="shared" si="8"/>
        <v>90.96</v>
      </c>
      <c r="BX6" s="22">
        <f t="shared" si="8"/>
        <v>90.66</v>
      </c>
      <c r="BY6" s="22">
        <f t="shared" si="8"/>
        <v>90.78</v>
      </c>
      <c r="BZ6" s="21" t="str">
        <f>IF(BZ7="","",IF(BZ7="-","【-】","【"&amp;SUBSTITUTE(TEXT(BZ7,"#,##0.00"),"-","△")&amp;"】"))</f>
        <v>【97.59】</v>
      </c>
      <c r="CA6" s="22">
        <f>IF(CA7="",NA(),CA7)</f>
        <v>127.26</v>
      </c>
      <c r="CB6" s="22">
        <f t="shared" ref="CB6:CJ6" si="9">IF(CB7="",NA(),CB7)</f>
        <v>127.51</v>
      </c>
      <c r="CC6" s="22">
        <f t="shared" si="9"/>
        <v>131.46</v>
      </c>
      <c r="CD6" s="22">
        <f t="shared" si="9"/>
        <v>133.05000000000001</v>
      </c>
      <c r="CE6" s="22">
        <f t="shared" si="9"/>
        <v>114.46</v>
      </c>
      <c r="CF6" s="22">
        <f t="shared" si="9"/>
        <v>192.98</v>
      </c>
      <c r="CG6" s="22">
        <f t="shared" si="9"/>
        <v>192.13</v>
      </c>
      <c r="CH6" s="22">
        <f t="shared" si="9"/>
        <v>197.04</v>
      </c>
      <c r="CI6" s="22">
        <f t="shared" si="9"/>
        <v>199.33</v>
      </c>
      <c r="CJ6" s="22">
        <f t="shared" si="9"/>
        <v>202.75</v>
      </c>
      <c r="CK6" s="21" t="str">
        <f>IF(CK7="","",IF(CK7="-","【-】","【"&amp;SUBSTITUTE(TEXT(CK7,"#,##0.00"),"-","△")&amp;"】"))</f>
        <v>【181.66】</v>
      </c>
      <c r="CL6" s="22">
        <f>IF(CL7="",NA(),CL7)</f>
        <v>47.93</v>
      </c>
      <c r="CM6" s="22">
        <f t="shared" ref="CM6:CU6" si="10">IF(CM7="",NA(),CM7)</f>
        <v>47.41</v>
      </c>
      <c r="CN6" s="22">
        <f t="shared" si="10"/>
        <v>45.25</v>
      </c>
      <c r="CO6" s="22">
        <f t="shared" si="10"/>
        <v>45.38</v>
      </c>
      <c r="CP6" s="22">
        <f t="shared" si="10"/>
        <v>45.19</v>
      </c>
      <c r="CQ6" s="22">
        <f t="shared" si="10"/>
        <v>54.43</v>
      </c>
      <c r="CR6" s="22">
        <f t="shared" si="10"/>
        <v>53.87</v>
      </c>
      <c r="CS6" s="22">
        <f t="shared" si="10"/>
        <v>54.49</v>
      </c>
      <c r="CT6" s="22">
        <f t="shared" si="10"/>
        <v>54.8</v>
      </c>
      <c r="CU6" s="22">
        <f t="shared" si="10"/>
        <v>55.47</v>
      </c>
      <c r="CV6" s="21" t="str">
        <f>IF(CV7="","",IF(CV7="-","【-】","【"&amp;SUBSTITUTE(TEXT(CV7,"#,##0.00"),"-","△")&amp;"】"))</f>
        <v>【60.21】</v>
      </c>
      <c r="CW6" s="22">
        <f>IF(CW7="",NA(),CW7)</f>
        <v>69.16</v>
      </c>
      <c r="CX6" s="22">
        <f t="shared" ref="CX6:DF6" si="11">IF(CX7="",NA(),CX7)</f>
        <v>69.92</v>
      </c>
      <c r="CY6" s="22">
        <f t="shared" si="11"/>
        <v>69.94</v>
      </c>
      <c r="CZ6" s="22">
        <f t="shared" si="11"/>
        <v>69.760000000000005</v>
      </c>
      <c r="DA6" s="22">
        <f t="shared" si="11"/>
        <v>83.23</v>
      </c>
      <c r="DB6" s="22">
        <f t="shared" si="11"/>
        <v>79.44</v>
      </c>
      <c r="DC6" s="22">
        <f t="shared" si="11"/>
        <v>79.489999999999995</v>
      </c>
      <c r="DD6" s="22">
        <f t="shared" si="11"/>
        <v>78.8</v>
      </c>
      <c r="DE6" s="22">
        <f t="shared" si="11"/>
        <v>77.98</v>
      </c>
      <c r="DF6" s="22">
        <f t="shared" si="11"/>
        <v>76.97</v>
      </c>
      <c r="DG6" s="21" t="str">
        <f>IF(DG7="","",IF(DG7="-","【-】","【"&amp;SUBSTITUTE(TEXT(DG7,"#,##0.00"),"-","△")&amp;"】"))</f>
        <v>【89.21】</v>
      </c>
      <c r="DH6" s="22">
        <f>IF(DH7="",NA(),DH7)</f>
        <v>53.88</v>
      </c>
      <c r="DI6" s="22">
        <f t="shared" ref="DI6:DQ6" si="12">IF(DI7="",NA(),DI7)</f>
        <v>55.05</v>
      </c>
      <c r="DJ6" s="22">
        <f t="shared" si="12"/>
        <v>56.43</v>
      </c>
      <c r="DK6" s="22">
        <f t="shared" si="12"/>
        <v>56.38</v>
      </c>
      <c r="DL6" s="22">
        <f t="shared" si="12"/>
        <v>57.38</v>
      </c>
      <c r="DM6" s="22">
        <f t="shared" si="12"/>
        <v>49.39</v>
      </c>
      <c r="DN6" s="22">
        <f t="shared" si="12"/>
        <v>50.75</v>
      </c>
      <c r="DO6" s="22">
        <f t="shared" si="12"/>
        <v>51.72</v>
      </c>
      <c r="DP6" s="22">
        <f t="shared" si="12"/>
        <v>52.27</v>
      </c>
      <c r="DQ6" s="22">
        <f t="shared" si="12"/>
        <v>52.87</v>
      </c>
      <c r="DR6" s="21" t="str">
        <f>IF(DR7="","",IF(DR7="-","【-】","【"&amp;SUBSTITUTE(TEXT(DR7,"#,##0.00"),"-","△")&amp;"】"))</f>
        <v>【52.41】</v>
      </c>
      <c r="DS6" s="22">
        <f>IF(DS7="",NA(),DS7)</f>
        <v>47.88</v>
      </c>
      <c r="DT6" s="22">
        <f t="shared" ref="DT6:EB6" si="13">IF(DT7="",NA(),DT7)</f>
        <v>48.73</v>
      </c>
      <c r="DU6" s="22">
        <f t="shared" si="13"/>
        <v>42.43</v>
      </c>
      <c r="DV6" s="22">
        <f t="shared" si="13"/>
        <v>43.6</v>
      </c>
      <c r="DW6" s="22">
        <f t="shared" si="13"/>
        <v>43.6</v>
      </c>
      <c r="DX6" s="22">
        <f t="shared" si="13"/>
        <v>18.57</v>
      </c>
      <c r="DY6" s="22">
        <f t="shared" si="13"/>
        <v>21.14</v>
      </c>
      <c r="DZ6" s="22">
        <f t="shared" si="13"/>
        <v>22.12</v>
      </c>
      <c r="EA6" s="22">
        <f t="shared" si="13"/>
        <v>25.67</v>
      </c>
      <c r="EB6" s="22">
        <f t="shared" si="13"/>
        <v>26.86</v>
      </c>
      <c r="EC6" s="21" t="str">
        <f>IF(EC7="","",IF(EC7="-","【-】","【"&amp;SUBSTITUTE(TEXT(EC7,"#,##0.00"),"-","△")&amp;"】"))</f>
        <v>【26.78】</v>
      </c>
      <c r="ED6" s="22">
        <f>IF(ED7="",NA(),ED7)</f>
        <v>0.88</v>
      </c>
      <c r="EE6" s="22">
        <f t="shared" ref="EE6:EM6" si="14">IF(EE7="",NA(),EE7)</f>
        <v>0.56999999999999995</v>
      </c>
      <c r="EF6" s="22">
        <f t="shared" si="14"/>
        <v>0.17</v>
      </c>
      <c r="EG6" s="22">
        <f t="shared" si="14"/>
        <v>0.46</v>
      </c>
      <c r="EH6" s="22">
        <f t="shared" si="14"/>
        <v>0.44</v>
      </c>
      <c r="EI6" s="22">
        <f t="shared" si="14"/>
        <v>0.44</v>
      </c>
      <c r="EJ6" s="22">
        <f t="shared" si="14"/>
        <v>0.5</v>
      </c>
      <c r="EK6" s="22">
        <f t="shared" si="14"/>
        <v>0.4</v>
      </c>
      <c r="EL6" s="22">
        <f t="shared" si="14"/>
        <v>0.4</v>
      </c>
      <c r="EM6" s="22">
        <f t="shared" si="14"/>
        <v>0.39</v>
      </c>
      <c r="EN6" s="21" t="str">
        <f>IF(EN7="","",IF(EN7="-","【-】","【"&amp;SUBSTITUTE(TEXT(EN7,"#,##0.00"),"-","△")&amp;"】"))</f>
        <v>【0.59】</v>
      </c>
    </row>
    <row r="7" spans="1:144" s="23" customFormat="1" x14ac:dyDescent="0.2">
      <c r="A7" s="15"/>
      <c r="B7" s="24">
        <v>2024</v>
      </c>
      <c r="C7" s="24">
        <v>364045</v>
      </c>
      <c r="D7" s="24">
        <v>46</v>
      </c>
      <c r="E7" s="24">
        <v>1</v>
      </c>
      <c r="F7" s="24">
        <v>0</v>
      </c>
      <c r="G7" s="24">
        <v>1</v>
      </c>
      <c r="H7" s="24" t="s">
        <v>93</v>
      </c>
      <c r="I7" s="24" t="s">
        <v>94</v>
      </c>
      <c r="J7" s="24" t="s">
        <v>95</v>
      </c>
      <c r="K7" s="24" t="s">
        <v>96</v>
      </c>
      <c r="L7" s="24" t="s">
        <v>97</v>
      </c>
      <c r="M7" s="24" t="s">
        <v>98</v>
      </c>
      <c r="N7" s="25" t="s">
        <v>99</v>
      </c>
      <c r="O7" s="25">
        <v>66.92</v>
      </c>
      <c r="P7" s="25">
        <v>99.65</v>
      </c>
      <c r="Q7" s="25">
        <v>2420</v>
      </c>
      <c r="R7" s="25">
        <v>12812</v>
      </c>
      <c r="S7" s="25">
        <v>36.22</v>
      </c>
      <c r="T7" s="25">
        <v>353.73</v>
      </c>
      <c r="U7" s="25">
        <v>12727</v>
      </c>
      <c r="V7" s="25">
        <v>19.399999999999999</v>
      </c>
      <c r="W7" s="25">
        <v>656.03</v>
      </c>
      <c r="X7" s="25">
        <v>111.99</v>
      </c>
      <c r="Y7" s="25">
        <v>109.5</v>
      </c>
      <c r="Z7" s="25">
        <v>109.64</v>
      </c>
      <c r="AA7" s="25">
        <v>109.14</v>
      </c>
      <c r="AB7" s="25">
        <v>106.33</v>
      </c>
      <c r="AC7" s="25">
        <v>109.02</v>
      </c>
      <c r="AD7" s="25">
        <v>107.81</v>
      </c>
      <c r="AE7" s="25">
        <v>107.21</v>
      </c>
      <c r="AF7" s="25">
        <v>105.97</v>
      </c>
      <c r="AG7" s="25">
        <v>105.08</v>
      </c>
      <c r="AH7" s="25">
        <v>107.26</v>
      </c>
      <c r="AI7" s="25">
        <v>0</v>
      </c>
      <c r="AJ7" s="25">
        <v>0</v>
      </c>
      <c r="AK7" s="25">
        <v>0</v>
      </c>
      <c r="AL7" s="25">
        <v>0</v>
      </c>
      <c r="AM7" s="25">
        <v>0</v>
      </c>
      <c r="AN7" s="25">
        <v>11</v>
      </c>
      <c r="AO7" s="25">
        <v>8.86</v>
      </c>
      <c r="AP7" s="25">
        <v>7.65</v>
      </c>
      <c r="AQ7" s="25">
        <v>8.52</v>
      </c>
      <c r="AR7" s="25">
        <v>10.8</v>
      </c>
      <c r="AS7" s="25">
        <v>1.61</v>
      </c>
      <c r="AT7" s="25">
        <v>757.02</v>
      </c>
      <c r="AU7" s="25">
        <v>721.18</v>
      </c>
      <c r="AV7" s="25">
        <v>810.3</v>
      </c>
      <c r="AW7" s="25">
        <v>645.69000000000005</v>
      </c>
      <c r="AX7" s="25">
        <v>789.99</v>
      </c>
      <c r="AY7" s="25">
        <v>371.81</v>
      </c>
      <c r="AZ7" s="25">
        <v>384.23</v>
      </c>
      <c r="BA7" s="25">
        <v>364.3</v>
      </c>
      <c r="BB7" s="25">
        <v>378.87</v>
      </c>
      <c r="BC7" s="25">
        <v>362.35</v>
      </c>
      <c r="BD7" s="25">
        <v>239.69</v>
      </c>
      <c r="BE7" s="25">
        <v>473.61</v>
      </c>
      <c r="BF7" s="25">
        <v>460.85</v>
      </c>
      <c r="BG7" s="25">
        <v>457.9</v>
      </c>
      <c r="BH7" s="25">
        <v>474.12</v>
      </c>
      <c r="BI7" s="25">
        <v>392.04</v>
      </c>
      <c r="BJ7" s="25">
        <v>465.85</v>
      </c>
      <c r="BK7" s="25">
        <v>439.43</v>
      </c>
      <c r="BL7" s="25">
        <v>438.41</v>
      </c>
      <c r="BM7" s="25">
        <v>430.23</v>
      </c>
      <c r="BN7" s="25">
        <v>429.24</v>
      </c>
      <c r="BO7" s="25">
        <v>264.86</v>
      </c>
      <c r="BP7" s="25">
        <v>95.03</v>
      </c>
      <c r="BQ7" s="25">
        <v>94.66</v>
      </c>
      <c r="BR7" s="25">
        <v>92.15</v>
      </c>
      <c r="BS7" s="25">
        <v>91.39</v>
      </c>
      <c r="BT7" s="25">
        <v>106.3</v>
      </c>
      <c r="BU7" s="25">
        <v>92.39</v>
      </c>
      <c r="BV7" s="25">
        <v>94.41</v>
      </c>
      <c r="BW7" s="25">
        <v>90.96</v>
      </c>
      <c r="BX7" s="25">
        <v>90.66</v>
      </c>
      <c r="BY7" s="25">
        <v>90.78</v>
      </c>
      <c r="BZ7" s="25">
        <v>97.59</v>
      </c>
      <c r="CA7" s="25">
        <v>127.26</v>
      </c>
      <c r="CB7" s="25">
        <v>127.51</v>
      </c>
      <c r="CC7" s="25">
        <v>131.46</v>
      </c>
      <c r="CD7" s="25">
        <v>133.05000000000001</v>
      </c>
      <c r="CE7" s="25">
        <v>114.46</v>
      </c>
      <c r="CF7" s="25">
        <v>192.98</v>
      </c>
      <c r="CG7" s="25">
        <v>192.13</v>
      </c>
      <c r="CH7" s="25">
        <v>197.04</v>
      </c>
      <c r="CI7" s="25">
        <v>199.33</v>
      </c>
      <c r="CJ7" s="25">
        <v>202.75</v>
      </c>
      <c r="CK7" s="25">
        <v>181.66</v>
      </c>
      <c r="CL7" s="25">
        <v>47.93</v>
      </c>
      <c r="CM7" s="25">
        <v>47.41</v>
      </c>
      <c r="CN7" s="25">
        <v>45.25</v>
      </c>
      <c r="CO7" s="25">
        <v>45.38</v>
      </c>
      <c r="CP7" s="25">
        <v>45.19</v>
      </c>
      <c r="CQ7" s="25">
        <v>54.43</v>
      </c>
      <c r="CR7" s="25">
        <v>53.87</v>
      </c>
      <c r="CS7" s="25">
        <v>54.49</v>
      </c>
      <c r="CT7" s="25">
        <v>54.8</v>
      </c>
      <c r="CU7" s="25">
        <v>55.47</v>
      </c>
      <c r="CV7" s="25">
        <v>60.21</v>
      </c>
      <c r="CW7" s="25">
        <v>69.16</v>
      </c>
      <c r="CX7" s="25">
        <v>69.92</v>
      </c>
      <c r="CY7" s="25">
        <v>69.94</v>
      </c>
      <c r="CZ7" s="25">
        <v>69.760000000000005</v>
      </c>
      <c r="DA7" s="25">
        <v>83.23</v>
      </c>
      <c r="DB7" s="25">
        <v>79.44</v>
      </c>
      <c r="DC7" s="25">
        <v>79.489999999999995</v>
      </c>
      <c r="DD7" s="25">
        <v>78.8</v>
      </c>
      <c r="DE7" s="25">
        <v>77.98</v>
      </c>
      <c r="DF7" s="25">
        <v>76.97</v>
      </c>
      <c r="DG7" s="25">
        <v>89.21</v>
      </c>
      <c r="DH7" s="25">
        <v>53.88</v>
      </c>
      <c r="DI7" s="25">
        <v>55.05</v>
      </c>
      <c r="DJ7" s="25">
        <v>56.43</v>
      </c>
      <c r="DK7" s="25">
        <v>56.38</v>
      </c>
      <c r="DL7" s="25">
        <v>57.38</v>
      </c>
      <c r="DM7" s="25">
        <v>49.39</v>
      </c>
      <c r="DN7" s="25">
        <v>50.75</v>
      </c>
      <c r="DO7" s="25">
        <v>51.72</v>
      </c>
      <c r="DP7" s="25">
        <v>52.27</v>
      </c>
      <c r="DQ7" s="25">
        <v>52.87</v>
      </c>
      <c r="DR7" s="25">
        <v>52.41</v>
      </c>
      <c r="DS7" s="25">
        <v>47.88</v>
      </c>
      <c r="DT7" s="25">
        <v>48.73</v>
      </c>
      <c r="DU7" s="25">
        <v>42.43</v>
      </c>
      <c r="DV7" s="25">
        <v>43.6</v>
      </c>
      <c r="DW7" s="25">
        <v>43.6</v>
      </c>
      <c r="DX7" s="25">
        <v>18.57</v>
      </c>
      <c r="DY7" s="25">
        <v>21.14</v>
      </c>
      <c r="DZ7" s="25">
        <v>22.12</v>
      </c>
      <c r="EA7" s="25">
        <v>25.67</v>
      </c>
      <c r="EB7" s="25">
        <v>26.86</v>
      </c>
      <c r="EC7" s="25">
        <v>26.78</v>
      </c>
      <c r="ED7" s="25">
        <v>0.88</v>
      </c>
      <c r="EE7" s="25">
        <v>0.56999999999999995</v>
      </c>
      <c r="EF7" s="25">
        <v>0.17</v>
      </c>
      <c r="EG7" s="25">
        <v>0.46</v>
      </c>
      <c r="EH7" s="25">
        <v>0.44</v>
      </c>
      <c r="EI7" s="25">
        <v>0.44</v>
      </c>
      <c r="EJ7" s="25">
        <v>0.5</v>
      </c>
      <c r="EK7" s="25">
        <v>0.4</v>
      </c>
      <c r="EL7" s="25">
        <v>0.4</v>
      </c>
      <c r="EM7" s="25">
        <v>0.39</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2026-01-15T04:33:49Z</cp:lastPrinted>
  <dcterms:created xsi:type="dcterms:W3CDTF">2025-12-12T09:22:19Z</dcterms:created>
  <dcterms:modified xsi:type="dcterms:W3CDTF">2026-01-19T07:37:09Z</dcterms:modified>
  <cp:category/>
</cp:coreProperties>
</file>