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jsvj019\業務資料\25_水道課\SU026(大塚)財務\0.各種報告（R6未済）\R8.1.16 公営企業に係る経営比較分析表（令和６年度決算）の分析等について（依頼）\提出分\"/>
    </mc:Choice>
  </mc:AlternateContent>
  <xr:revisionPtr revIDLastSave="0" documentId="13_ncr:1_{CBD8AE4F-0909-44AF-B2EA-37E015979DE9}" xr6:coauthVersionLast="47" xr6:coauthVersionMax="47" xr10:uidLastSave="{00000000-0000-0000-0000-000000000000}"/>
  <workbookProtection workbookAlgorithmName="SHA-512" workbookHashValue="UAaIcOxDXU0rWJzxmLHvyx25eNCbdrGG1IJ0EXN5s4AL6Hyz3SdlDDKmSUMBL4k/6b3w2uesbnirVbQ5SRNwCw==" workbookSaltValue="1FWaPEc3erro+nMiKuZ4Z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P10" i="4" s="1"/>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E85" i="4"/>
  <c r="BB10" i="4"/>
  <c r="W10" i="4"/>
  <c r="BB8" i="4"/>
  <c r="AT8" i="4"/>
  <c r="W8" i="4"/>
  <c r="P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<sst xmlns="http://schemas.openxmlformats.org/spreadsheetml/2006/main" count="228" uniqueCount="112">
  <si>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</si>
  <si>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</si>
  <si>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</si>
  <si>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</si>
  <si>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</si>
  <si>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</si>
  <si>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</si>
  <si>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</si>
  <si>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</si>
  <si>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</si>
  <si>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</si>
  <si>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</si>
  <si>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</si>
  <si>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</si>
  <si>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</si>
  <si>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</si>
  <si>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</si>
  <si>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</si>
  <si>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</si>
  <si>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</si>
  <si>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</si>
  <si>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</si>
  <si>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</si>
  <si>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</si>
  <si>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</si>
  <si>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</si>
  <si>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</si>
  <si>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</si>
  <si>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</si>
  <si>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</si>
  <si>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</si>
  <si>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</si>
  <si>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</si>
  <si>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</si>
  <si>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</si>
  <si>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</si>
  <si>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</si>
  <si>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</si>
  <si>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</si>
  <si>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</si>
  <si>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</si>
  <si>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</si>
  <si>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</si>
  <si>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</si>
  <si>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</si>
  <si>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</si>
  <si>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</si>
  <si>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</si>
  <si>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</si>
  <si>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</si>
  <si>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</si>
  <si>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</si>
  <si>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</si>
  <si>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</si>
  <si>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</si>
  <si>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</si>
  <si>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</si>
  <si>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</si>
  <si>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</si>
  <si>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</si>
  <si>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</si>
  <si>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</si>
  <si>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</si>
  <si>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</si>
  <si>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</si>
  <si>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</si>
  <si>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</si>
  <si>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</si>
  <si>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</si>
  <si>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</si>
  <si>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</si>
  <si>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</si>
  <si>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</si>
  <si>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</si>
  <si>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</si>
  <si>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</si>
  <si>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</si>
  <si>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</si>
  <si>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</si>
  <si>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</si>
  <si>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</si>
  <si>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</si>
  <si>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</si>
  <si>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</si>
  <si>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</si>
  <si>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</si>
  <si>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</si>
  <si>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</si>
  <si>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</si>
  <si>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</si>
  <si>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</si>
  <si>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</si>
  <si>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</si>
  <si>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北島町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</si>
  <si>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</si>
  <si>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</si>
  <si>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</si>
  <si>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</si>
  <si>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</si>
  <si>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</si>
  <si>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</si>
  <si>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</si>
  <si>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</si>
  <si>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</si>
  <si>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</si>
  <si>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</si>
  <si>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</si>
  <si>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</si>
  <si>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</si>
  <si>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【経営の健全性について】
「経常収支比率」「料金回収率」は100%以上を維持しており、数値も前年度より上昇しています。また、累積欠損金は発生しておりません。
　しかし、短期的な債務に対する支払能力を表す指標である「流動比率」は減少傾向が続くなか、前年度よりも数値が低下し、「企業債残高対給水収益比率」については前年度から更に増加しています。
　老朽化した管路の更新事業や浄水場施設の建設事業を行っていることが要因となりますが、特に浄水場施設の建設事業に係る企業債の借入れは今後も増加することになるため、料金水準等の経営改善や見直しが重要となります。
【効率性について】
「給水原価」は類似団体より低く抑えられており、「施設利用率」についても、類似団体より高いことから、費用と施設の効率性は高いと考えられます。
「有収率」も類似団体より高い水準を維持しており、施設の稼働が収益に反映されていると言えます。これは、漏水調査による漏水箇所の早期発見と速やかな修繕工事を行っている結果だと思われます。　</t>
    <rPh sb="46" eb="49">
      <t>ゼンネンド</t>
    </rPh>
    <rPh sb="51" eb="53">
      <t>ジョウショウ</t>
    </rPh>
    <rPh sb="118" eb="119">
      <t>ツヅ</t>
    </rPh>
    <rPh sb="123" eb="126">
      <t>ゼンネンド</t>
    </rPh>
    <rPh sb="129" eb="131">
      <t>スウチ</t>
    </rPh>
    <rPh sb="132" eb="134">
      <t>テイカ</t>
    </rPh>
    <rPh sb="155" eb="158">
      <t>ゼンネンド</t>
    </rPh>
    <rPh sb="160" eb="161">
      <t>サラ</t>
    </rPh>
    <rPh sb="162" eb="164">
      <t>ゾウカ</t>
    </rPh>
    <rPh sb="213" eb="214">
      <t>トク</t>
    </rPh>
    <rPh sb="215" eb="218">
      <t>ジョウスイジョウ</t>
    </rPh>
    <rPh sb="218" eb="220">
      <t>シセツ</t>
    </rPh>
    <rPh sb="221" eb="223">
      <t>ケンセツ</t>
    </rPh>
    <rPh sb="223" eb="225">
      <t>ジギョウ</t>
    </rPh>
    <rPh sb="226" eb="227">
      <t>カカ</t>
    </rPh>
    <rPh sb="228" eb="231">
      <t>キギョウサイ</t>
    </rPh>
    <rPh sb="232" eb="234">
      <t>カリイレ</t>
    </rPh>
    <rPh sb="236" eb="238">
      <t>コンゴ</t>
    </rPh>
    <rPh sb="239" eb="241">
      <t>ゾウカ</t>
    </rPh>
    <rPh sb="370" eb="372">
      <t>スイジュン</t>
    </rPh>
    <rPh sb="373" eb="375">
      <t>イジ</t>
    </rPh>
    <phoneticPr fontId="4"/>
  </si>
  <si>
    <t>「有形固定資産減価償却率」は類似団体と比較して低い数値ではありますが、年々上昇しており施設更新の必要性が高いことを表しています。浄水場施設の建設事業を進めているため、この点においては大きく改善する見込みです。
「管路経年化率」は類似団体より高く管路の老朽化度合は高いことを示していますが、老朽管の計画的な更新工事（耐震化含む）を進めているため、「管路更新率」は前年度に引き続き、今年度も高い数値となりました。</t>
    <rPh sb="14" eb="18">
      <t>ルイジダンタイ</t>
    </rPh>
    <rPh sb="19" eb="21">
      <t>ヒカク</t>
    </rPh>
    <rPh sb="23" eb="24">
      <t>ヒク</t>
    </rPh>
    <rPh sb="25" eb="27">
      <t>スウチ</t>
    </rPh>
    <rPh sb="64" eb="67">
      <t>ジョウスイジョウ</t>
    </rPh>
    <rPh sb="67" eb="69">
      <t>シセツ</t>
    </rPh>
    <rPh sb="70" eb="72">
      <t>ケンセツ</t>
    </rPh>
    <rPh sb="72" eb="74">
      <t>ジギョウ</t>
    </rPh>
    <rPh sb="75" eb="76">
      <t>スス</t>
    </rPh>
    <rPh sb="85" eb="86">
      <t>テン</t>
    </rPh>
    <rPh sb="91" eb="92">
      <t>オオ</t>
    </rPh>
    <rPh sb="94" eb="96">
      <t>カイゼン</t>
    </rPh>
    <rPh sb="98" eb="100">
      <t>ミコ</t>
    </rPh>
    <phoneticPr fontId="4"/>
  </si>
  <si>
    <t>経営の健全化・効率性については、類似団体平均や全国平均より良好な状態にあると言えます。しかし、給水人口や戸数が増加傾向にあるものの、それに比例した料金収入の増加など、給水収益の増大はあまり見込めない状況です。
　老朽化した管路の更新事業や、鳴門市との共同浄水場建設による経費の増加により、企業債残高も増加しています。企業債借入れの際の利率も上昇しているため、償還に係る経費の増加が大きな負担となってきます。
　「北島町水道事業アセットマネジメント」「北島町水道事業経営戦略」の見直しを行い、水道料金の適正化をはじめとした経営の健全化に努めるとともに、町民の生活と命を守るライフラインである水道基盤の強化を進めてまいります。</t>
    <rPh sb="99" eb="101">
      <t>ジョウキョウ</t>
    </rPh>
    <rPh sb="158" eb="161">
      <t>キギョウサイ</t>
    </rPh>
    <rPh sb="161" eb="163">
      <t>カリイレ</t>
    </rPh>
    <rPh sb="165" eb="166">
      <t>サイ</t>
    </rPh>
    <rPh sb="167" eb="169">
      <t>リリツ</t>
    </rPh>
    <rPh sb="170" eb="172">
      <t>ジョウショウ</t>
    </rPh>
    <rPh sb="179" eb="181">
      <t>ショウカン</t>
    </rPh>
    <rPh sb="182" eb="183">
      <t>カカ</t>
    </rPh>
    <rPh sb="184" eb="186">
      <t>ケイヒ</t>
    </rPh>
    <rPh sb="187" eb="189">
      <t>ゾウカ</t>
    </rPh>
    <rPh sb="190" eb="191">
      <t>オオ</t>
    </rPh>
    <rPh sb="193" eb="195">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</si>
</sst>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1.51</c:v>
                </c:pt>
                <c:pt idx="1">
                  <c:v>1.38</c:v>
                </c:pt>
                <c:pt idx="2">
                  <c:v>2.0299999999999998</c:v>
                </c:pt>
                <c:pt idx="3">
                  <c:v>1.61</c:v>
                </c:pt>
                <c:pt idx="4">
                  <c:v>1.47</c:v>
                </c:pt>
              </c:numCache>
            </c:numRef>
          </c:val>
          <c:extLst>
            <c:ext xmlns:c16="http://schemas.microsoft.com/office/drawing/2014/chart" uri="{C3380CC4-5D6E-409C-BE32-E72D297353CC}">
              <c16:uniqueId val="{00000000-A393-4245-AB1B-3EE3253F50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A393-4245-AB1B-3EE3253F50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62.6</c:v>
                </c:pt>
                <c:pt idx="1">
                  <c:v>61.29</c:v>
                </c:pt>
                <c:pt idx="2">
                  <c:v>61.57</c:v>
                </c:pt>
                <c:pt idx="3">
                  <c:v>60.75</c:v>
                </c:pt>
                <c:pt idx="4">
                  <c:v>60.94</c:v>
                </c:pt>
              </c:numCache>
            </c:numRef>
          </c:val>
          <c:extLst>
            <c:ext xmlns:c16="http://schemas.microsoft.com/office/drawing/2014/chart" uri="{C3380CC4-5D6E-409C-BE32-E72D297353CC}">
              <c16:uniqueId val="{00000000-6A2B-46B5-9BD0-F536FB8CD6D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A2B-46B5-9BD0-F536FB8CD6D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91.44</c:v>
                </c:pt>
                <c:pt idx="1">
                  <c:v>92.84</c:v>
                </c:pt>
                <c:pt idx="2">
                  <c:v>91.93</c:v>
                </c:pt>
                <c:pt idx="3">
                  <c:v>92.27</c:v>
                </c:pt>
                <c:pt idx="4">
                  <c:v>92.11</c:v>
                </c:pt>
              </c:numCache>
            </c:numRef>
          </c:val>
          <c:extLst>
            <c:ext xmlns:c16="http://schemas.microsoft.com/office/drawing/2014/chart" uri="{C3380CC4-5D6E-409C-BE32-E72D297353CC}">
              <c16:uniqueId val="{00000000-452F-4C7E-B74D-228D0C479E2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52F-4C7E-B74D-228D0C479E2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132.87</c:v>
                </c:pt>
                <c:pt idx="1">
                  <c:v>124.32</c:v>
                </c:pt>
                <c:pt idx="2">
                  <c:v>138.47999999999999</c:v>
                </c:pt>
                <c:pt idx="3">
                  <c:v>129.97</c:v>
                </c:pt>
                <c:pt idx="4">
                  <c:v>133.41999999999999</c:v>
                </c:pt>
              </c:numCache>
            </c:numRef>
          </c:val>
          <c:extLst>
            <c:ext xmlns:c16="http://schemas.microsoft.com/office/drawing/2014/chart" uri="{C3380CC4-5D6E-409C-BE32-E72D297353CC}">
              <c16:uniqueId val="{00000000-1A49-4305-B7DF-13EEF3B28EF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1A49-4305-B7DF-13EEF3B28EF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48.51</c:v>
                </c:pt>
                <c:pt idx="1">
                  <c:v>49.36</c:v>
                </c:pt>
                <c:pt idx="2">
                  <c:v>49.33</c:v>
                </c:pt>
                <c:pt idx="3">
                  <c:v>49.86</c:v>
                </c:pt>
                <c:pt idx="4">
                  <c:v>50.22</c:v>
                </c:pt>
              </c:numCache>
            </c:numRef>
          </c:val>
          <c:extLst>
            <c:ext xmlns:c16="http://schemas.microsoft.com/office/drawing/2014/chart" uri="{C3380CC4-5D6E-409C-BE32-E72D297353CC}">
              <c16:uniqueId val="{00000000-FC04-440E-BD10-2FE994D4AB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C04-440E-BD10-2FE994D4AB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23.72</c:v>
                </c:pt>
                <c:pt idx="1">
                  <c:v>24.02</c:v>
                </c:pt>
                <c:pt idx="2">
                  <c:v>24.6</c:v>
                </c:pt>
                <c:pt idx="3">
                  <c:v>25.17</c:v>
                </c:pt>
                <c:pt idx="4">
                  <c:v>25.11</c:v>
                </c:pt>
              </c:numCache>
            </c:numRef>
          </c:val>
          <c:extLst>
            <c:ext xmlns:c16="http://schemas.microsoft.com/office/drawing/2014/chart" uri="{C3380CC4-5D6E-409C-BE32-E72D297353CC}">
              <c16:uniqueId val="{00000000-A383-48AB-807C-5F3DD037E94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A383-48AB-807C-5F3DD037E94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36-464C-9601-118E4A533F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436-464C-9601-118E4A533F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461.37</c:v>
                </c:pt>
                <c:pt idx="1">
                  <c:v>436.81</c:v>
                </c:pt>
                <c:pt idx="2">
                  <c:v>186.7</c:v>
                </c:pt>
                <c:pt idx="3">
                  <c:v>181.67</c:v>
                </c:pt>
                <c:pt idx="4">
                  <c:v>168.89</c:v>
                </c:pt>
              </c:numCache>
            </c:numRef>
          </c:val>
          <c:extLst>
            <c:ext xmlns:c16="http://schemas.microsoft.com/office/drawing/2014/chart" uri="{C3380CC4-5D6E-409C-BE32-E72D297353CC}">
              <c16:uniqueId val="{00000000-8416-4066-B402-BA756177CA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8416-4066-B402-BA756177CA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194.66</c:v>
                </c:pt>
                <c:pt idx="1">
                  <c:v>193.66</c:v>
                </c:pt>
                <c:pt idx="2">
                  <c:v>240.5</c:v>
                </c:pt>
                <c:pt idx="3">
                  <c:v>303.83</c:v>
                </c:pt>
                <c:pt idx="4">
                  <c:v>372.96</c:v>
                </c:pt>
              </c:numCache>
            </c:numRef>
          </c:val>
          <c:extLst>
            <c:ext xmlns:c16="http://schemas.microsoft.com/office/drawing/2014/chart" uri="{C3380CC4-5D6E-409C-BE32-E72D297353CC}">
              <c16:uniqueId val="{00000000-C77D-48C9-97DA-DC7B973FD4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C77D-48C9-97DA-DC7B973FD4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127.34</c:v>
                </c:pt>
                <c:pt idx="1">
                  <c:v>120.33</c:v>
                </c:pt>
                <c:pt idx="2">
                  <c:v>133.80000000000001</c:v>
                </c:pt>
                <c:pt idx="3">
                  <c:v>124.72</c:v>
                </c:pt>
                <c:pt idx="4">
                  <c:v>129.51</c:v>
                </c:pt>
              </c:numCache>
            </c:numRef>
          </c:val>
          <c:extLst>
            <c:ext xmlns:c16="http://schemas.microsoft.com/office/drawing/2014/chart" uri="{C3380CC4-5D6E-409C-BE32-E72D297353CC}">
              <c16:uniqueId val="{00000000-8895-454E-AD32-34F70D039CF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8895-454E-AD32-34F70D039CF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102.6</c:v>
                </c:pt>
                <c:pt idx="1">
                  <c:v>108.65</c:v>
                </c:pt>
                <c:pt idx="2">
                  <c:v>97.9</c:v>
                </c:pt>
                <c:pt idx="3">
                  <c:v>105.01</c:v>
                </c:pt>
                <c:pt idx="4">
                  <c:v>101.25</c:v>
                </c:pt>
              </c:numCache>
            </c:numRef>
          </c:val>
          <c:extLst>
            <c:ext xmlns:c16="http://schemas.microsoft.com/office/drawing/2014/chart" uri="{C3380CC4-5D6E-409C-BE32-E72D297353CC}">
              <c16:uniqueId val="{00000000-CC8C-4B15-9E01-5260CAAD349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CC8C-4B15-9E01-5260CAAD349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徳島県　北島町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23682</v>
      </c>
      <c r="AM8" s="58"/>
      <c r="AN8" s="58"/>
      <c r="AO8" s="58"/>
      <c r="AP8" s="58"/>
      <c r="AQ8" s="58"/>
      <c r="AR8" s="58"/>
      <c r="AS8" s="58"/>
      <c r="AT8" s="55">
        <f>データ!$S$6</f>
        <v>8.74</v>
      </c>
      <c r="AU8" s="56"/>
      <c r="AV8" s="56"/>
      <c r="AW8" s="56"/>
      <c r="AX8" s="56"/>
      <c r="AY8" s="56"/>
      <c r="AZ8" s="56"/>
      <c r="BA8" s="56"/>
      <c r="BB8" s="45">
        <f>データ!$T$6</f>
        <v>2709.61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71.38</v>
      </c>
      <c r="J10" s="56"/>
      <c r="K10" s="56"/>
      <c r="L10" s="56"/>
      <c r="M10" s="56"/>
      <c r="N10" s="56"/>
      <c r="O10" s="57"/>
      <c r="P10" s="45">
        <f>データ!$P$6</f>
        <v>100</v>
      </c>
      <c r="Q10" s="45"/>
      <c r="R10" s="45"/>
      <c r="S10" s="45"/>
      <c r="T10" s="45"/>
      <c r="U10" s="45"/>
      <c r="V10" s="45"/>
      <c r="W10" s="58">
        <f>データ!$Q$6</f>
        <v>2440</v>
      </c>
      <c r="X10" s="58"/>
      <c r="Y10" s="58"/>
      <c r="Z10" s="58"/>
      <c r="AA10" s="58"/>
      <c r="AB10" s="58"/>
      <c r="AC10" s="58"/>
      <c r="AD10" s="2"/>
      <c r="AE10" s="2"/>
      <c r="AF10" s="2"/>
      <c r="AG10" s="2"/>
      <c r="AH10" s="2"/>
      <c r="AI10" s="2"/>
      <c r="AJ10" s="2"/>
      <c r="AK10" s="2"/>
      <c r="AL10" s="58">
        <f>データ!$U$6</f>
        <v>23604</v>
      </c>
      <c r="AM10" s="58"/>
      <c r="AN10" s="58"/>
      <c r="AO10" s="58"/>
      <c r="AP10" s="58"/>
      <c r="AQ10" s="58"/>
      <c r="AR10" s="58"/>
      <c r="AS10" s="58"/>
      <c r="AT10" s="55">
        <f>データ!$V$6</f>
        <v>8.74</v>
      </c>
      <c r="AU10" s="56"/>
      <c r="AV10" s="56"/>
      <c r="AW10" s="56"/>
      <c r="AX10" s="56"/>
      <c r="AY10" s="56"/>
      <c r="AZ10" s="56"/>
      <c r="BA10" s="56"/>
      <c r="BB10" s="45">
        <f>データ!$W$6</f>
        <v>2700.69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qkimUsEHggIo1zl3FXu4iAdvHVppwrKxvhqvlP7hHWKbFeZAC0Mh20fx9qFboV+u1aJ1vfUc/MuPuZPLkH4ow==" saltValue="rYsslqBCQrmkM2C9+Qmn6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364029</v>
      </c>
      <c r="D6" s="20">
        <f t="shared" si="3"/>
        <v>46</v>
      </c>
      <c r="E6" s="20">
        <f t="shared" si="3"/>
        <v>1</v>
      </c>
      <c r="F6" s="20">
        <f t="shared" si="3"/>
        <v>0</v>
      </c>
      <c r="G6" s="20">
        <f t="shared" si="3"/>
        <v>1</v>
      </c>
      <c r="H6" s="20" t="str">
        <f t="shared" si="3"/>
        <v>徳島県　北島町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71.38</v>
      </c>
      <c r="P6" s="21">
        <f t="shared" si="3"/>
        <v>100</v>
      </c>
      <c r="Q6" s="21">
        <f t="shared" si="3"/>
        <v>2440</v>
      </c>
      <c r="R6" s="21">
        <f t="shared" si="3"/>
        <v>23682</v>
      </c>
      <c r="S6" s="21">
        <f t="shared" si="3"/>
        <v>8.74</v>
      </c>
      <c r="T6" s="21">
        <f t="shared" si="3"/>
        <v>2709.61</v>
      </c>
      <c r="U6" s="21">
        <f t="shared" si="3"/>
        <v>23604</v>
      </c>
      <c r="V6" s="21">
        <f t="shared" si="3"/>
        <v>8.74</v>
      </c>
      <c r="W6" s="21">
        <f t="shared" si="3"/>
        <v>2700.69</v>
      </c>
      <c r="X6" s="22">
        <f>IF(X7="",NA(),X7)</f>
        <v>132.87</v>
      </c>
      <c r="Y6" s="22">
        <f t="shared" ref="Y6:AG6" si="4">IF(Y7="",NA(),Y7)</f>
        <v>124.32</v>
      </c>
      <c r="Z6" s="22">
        <f t="shared" si="4"/>
        <v>138.47999999999999</v>
      </c>
      <c r="AA6" s="22">
        <f t="shared" si="4"/>
        <v>129.97</v>
      </c>
      <c r="AB6" s="22">
        <f t="shared" si="4"/>
        <v>133.41999999999999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461.37</v>
      </c>
      <c r="AU6" s="22">
        <f t="shared" ref="AU6:BC6" si="6">IF(AU7="",NA(),AU7)</f>
        <v>436.81</v>
      </c>
      <c r="AV6" s="22">
        <f t="shared" si="6"/>
        <v>186.7</v>
      </c>
      <c r="AW6" s="22">
        <f t="shared" si="6"/>
        <v>181.67</v>
      </c>
      <c r="AX6" s="22">
        <f t="shared" si="6"/>
        <v>168.89</v>
      </c>
      <c r="AY6" s="22">
        <f t="shared" si="6"/>
        <v>367.55</v>
      </c>
      <c r="AZ6" s="22">
        <f t="shared" si="6"/>
        <v>378.56</v>
      </c>
      <c r="BA6" s="22">
        <f t="shared" si="6"/>
        <v>364.46</v>
      </c>
      <c r="BB6" s="22">
        <f t="shared" si="6"/>
        <v>338.89</v>
      </c>
      <c r="BC6" s="22">
        <f t="shared" si="6"/>
        <v>352.34</v>
      </c>
      <c r="BD6" s="21" t="str">
        <f>IF(BD7="","",IF(BD7="-","【-】","【"&amp;SUBSTITUTE(TEXT(BD7,"#,##0.00"),"-","△")&amp;"】"))</f>
        <v>【239.69】</v>
      </c>
      <c r="BE6" s="22">
        <f>IF(BE7="",NA(),BE7)</f>
        <v>194.66</v>
      </c>
      <c r="BF6" s="22">
        <f t="shared" ref="BF6:BN6" si="7">IF(BF7="",NA(),BF7)</f>
        <v>193.66</v>
      </c>
      <c r="BG6" s="22">
        <f t="shared" si="7"/>
        <v>240.5</v>
      </c>
      <c r="BH6" s="22">
        <f t="shared" si="7"/>
        <v>303.83</v>
      </c>
      <c r="BI6" s="22">
        <f t="shared" si="7"/>
        <v>372.96</v>
      </c>
      <c r="BJ6" s="22">
        <f t="shared" si="7"/>
        <v>418.68</v>
      </c>
      <c r="BK6" s="22">
        <f t="shared" si="7"/>
        <v>395.68</v>
      </c>
      <c r="BL6" s="22">
        <f t="shared" si="7"/>
        <v>403.72</v>
      </c>
      <c r="BM6" s="22">
        <f t="shared" si="7"/>
        <v>400.21</v>
      </c>
      <c r="BN6" s="22">
        <f t="shared" si="7"/>
        <v>391.13</v>
      </c>
      <c r="BO6" s="21" t="str">
        <f>IF(BO7="","",IF(BO7="-","【-】","【"&amp;SUBSTITUTE(TEXT(BO7,"#,##0.00"),"-","△")&amp;"】"))</f>
        <v>【264.86】</v>
      </c>
      <c r="BP6" s="22">
        <f>IF(BP7="",NA(),BP7)</f>
        <v>127.34</v>
      </c>
      <c r="BQ6" s="22">
        <f t="shared" ref="BQ6:BY6" si="8">IF(BQ7="",NA(),BQ7)</f>
        <v>120.33</v>
      </c>
      <c r="BR6" s="22">
        <f t="shared" si="8"/>
        <v>133.80000000000001</v>
      </c>
      <c r="BS6" s="22">
        <f t="shared" si="8"/>
        <v>124.72</v>
      </c>
      <c r="BT6" s="22">
        <f t="shared" si="8"/>
        <v>129.51</v>
      </c>
      <c r="BU6" s="22">
        <f t="shared" si="8"/>
        <v>94.78</v>
      </c>
      <c r="BV6" s="22">
        <f t="shared" si="8"/>
        <v>97.59</v>
      </c>
      <c r="BW6" s="22">
        <f t="shared" si="8"/>
        <v>92.17</v>
      </c>
      <c r="BX6" s="22">
        <f t="shared" si="8"/>
        <v>92.83</v>
      </c>
      <c r="BY6" s="22">
        <f t="shared" si="8"/>
        <v>92.16</v>
      </c>
      <c r="BZ6" s="21" t="str">
        <f>IF(BZ7="","",IF(BZ7="-","【-】","【"&amp;SUBSTITUTE(TEXT(BZ7,"#,##0.00"),"-","△")&amp;"】"))</f>
        <v>【97.59】</v>
      </c>
      <c r="CA6" s="22">
        <f>IF(CA7="",NA(),CA7)</f>
        <v>102.6</v>
      </c>
      <c r="CB6" s="22">
        <f t="shared" ref="CB6:CJ6" si="9">IF(CB7="",NA(),CB7)</f>
        <v>108.65</v>
      </c>
      <c r="CC6" s="22">
        <f t="shared" si="9"/>
        <v>97.9</v>
      </c>
      <c r="CD6" s="22">
        <f t="shared" si="9"/>
        <v>105.01</v>
      </c>
      <c r="CE6" s="22">
        <f t="shared" si="9"/>
        <v>101.25</v>
      </c>
      <c r="CF6" s="22">
        <f t="shared" si="9"/>
        <v>181.3</v>
      </c>
      <c r="CG6" s="22">
        <f t="shared" si="9"/>
        <v>181.71</v>
      </c>
      <c r="CH6" s="22">
        <f t="shared" si="9"/>
        <v>188.51</v>
      </c>
      <c r="CI6" s="22">
        <f t="shared" si="9"/>
        <v>189.43</v>
      </c>
      <c r="CJ6" s="22">
        <f t="shared" si="9"/>
        <v>196.75</v>
      </c>
      <c r="CK6" s="21" t="str">
        <f>IF(CK7="","",IF(CK7="-","【-】","【"&amp;SUBSTITUTE(TEXT(CK7,"#,##0.00"),"-","△")&amp;"】"))</f>
        <v>【181.66】</v>
      </c>
      <c r="CL6" s="22">
        <f>IF(CL7="",NA(),CL7)</f>
        <v>62.6</v>
      </c>
      <c r="CM6" s="22">
        <f t="shared" ref="CM6:CU6" si="10">IF(CM7="",NA(),CM7)</f>
        <v>61.29</v>
      </c>
      <c r="CN6" s="22">
        <f t="shared" si="10"/>
        <v>61.57</v>
      </c>
      <c r="CO6" s="22">
        <f t="shared" si="10"/>
        <v>60.75</v>
      </c>
      <c r="CP6" s="22">
        <f t="shared" si="10"/>
        <v>60.94</v>
      </c>
      <c r="CQ6" s="22">
        <f t="shared" si="10"/>
        <v>55.89</v>
      </c>
      <c r="CR6" s="22">
        <f t="shared" si="10"/>
        <v>55.72</v>
      </c>
      <c r="CS6" s="22">
        <f t="shared" si="10"/>
        <v>55.31</v>
      </c>
      <c r="CT6" s="22">
        <f t="shared" si="10"/>
        <v>55.14</v>
      </c>
      <c r="CU6" s="22">
        <f t="shared" si="10"/>
        <v>54.99</v>
      </c>
      <c r="CV6" s="21" t="str">
        <f>IF(CV7="","",IF(CV7="-","【-】","【"&amp;SUBSTITUTE(TEXT(CV7,"#,##0.00"),"-","△")&amp;"】"))</f>
        <v>【60.21】</v>
      </c>
      <c r="CW6" s="22">
        <f>IF(CW7="",NA(),CW7)</f>
        <v>91.44</v>
      </c>
      <c r="CX6" s="22">
        <f t="shared" ref="CX6:DF6" si="11">IF(CX7="",NA(),CX7)</f>
        <v>92.84</v>
      </c>
      <c r="CY6" s="22">
        <f t="shared" si="11"/>
        <v>91.93</v>
      </c>
      <c r="CZ6" s="22">
        <f t="shared" si="11"/>
        <v>92.27</v>
      </c>
      <c r="DA6" s="22">
        <f t="shared" si="11"/>
        <v>92.11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48.51</v>
      </c>
      <c r="DI6" s="22">
        <f t="shared" ref="DI6:DQ6" si="12">IF(DI7="",NA(),DI7)</f>
        <v>49.36</v>
      </c>
      <c r="DJ6" s="22">
        <f t="shared" si="12"/>
        <v>49.33</v>
      </c>
      <c r="DK6" s="22">
        <f t="shared" si="12"/>
        <v>49.86</v>
      </c>
      <c r="DL6" s="22">
        <f t="shared" si="12"/>
        <v>50.22</v>
      </c>
      <c r="DM6" s="22">
        <f t="shared" si="12"/>
        <v>50.63</v>
      </c>
      <c r="DN6" s="22">
        <f t="shared" si="12"/>
        <v>51.29</v>
      </c>
      <c r="DO6" s="22">
        <f t="shared" si="12"/>
        <v>52.2</v>
      </c>
      <c r="DP6" s="22">
        <f t="shared" si="12"/>
        <v>52.7</v>
      </c>
      <c r="DQ6" s="22">
        <f t="shared" si="12"/>
        <v>53.48</v>
      </c>
      <c r="DR6" s="21" t="str">
        <f>IF(DR7="","",IF(DR7="-","【-】","【"&amp;SUBSTITUTE(TEXT(DR7,"#,##0.00"),"-","△")&amp;"】"))</f>
        <v>【52.41】</v>
      </c>
      <c r="DS6" s="22">
        <f>IF(DS7="",NA(),DS7)</f>
        <v>23.72</v>
      </c>
      <c r="DT6" s="22">
        <f t="shared" ref="DT6:EB6" si="13">IF(DT7="",NA(),DT7)</f>
        <v>24.02</v>
      </c>
      <c r="DU6" s="22">
        <f t="shared" si="13"/>
        <v>24.6</v>
      </c>
      <c r="DV6" s="22">
        <f t="shared" si="13"/>
        <v>25.17</v>
      </c>
      <c r="DW6" s="22">
        <f t="shared" si="13"/>
        <v>25.11</v>
      </c>
      <c r="DX6" s="22">
        <f t="shared" si="13"/>
        <v>18.28</v>
      </c>
      <c r="DY6" s="22">
        <f t="shared" si="13"/>
        <v>19.61</v>
      </c>
      <c r="DZ6" s="22">
        <f t="shared" si="13"/>
        <v>20.73</v>
      </c>
      <c r="EA6" s="22">
        <f t="shared" si="13"/>
        <v>22.86</v>
      </c>
      <c r="EB6" s="22">
        <f t="shared" si="13"/>
        <v>24.31</v>
      </c>
      <c r="EC6" s="21" t="str">
        <f>IF(EC7="","",IF(EC7="-","【-】","【"&amp;SUBSTITUTE(TEXT(EC7,"#,##0.00"),"-","△")&amp;"】"))</f>
        <v>【26.78】</v>
      </c>
      <c r="ED6" s="22">
        <f>IF(ED7="",NA(),ED7)</f>
        <v>1.51</v>
      </c>
      <c r="EE6" s="22">
        <f t="shared" ref="EE6:EM6" si="14">IF(EE7="",NA(),EE7)</f>
        <v>1.38</v>
      </c>
      <c r="EF6" s="22">
        <f t="shared" si="14"/>
        <v>2.0299999999999998</v>
      </c>
      <c r="EG6" s="22">
        <f t="shared" si="14"/>
        <v>1.61</v>
      </c>
      <c r="EH6" s="22">
        <f t="shared" si="14"/>
        <v>1.47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364029</v>
      </c>
      <c r="D7" s="24">
        <v>46</v>
      </c>
      <c r="E7" s="24">
        <v>1</v>
      </c>
      <c r="F7" s="24">
        <v>0</v>
      </c>
      <c r="G7" s="24">
        <v>1</v>
      </c>
      <c r="H7" s="24" t="s">
        <v>93</v>
      </c>
      <c r="I7" s="24" t="s">
        <v>94</v>
      </c>
      <c r="J7" s="24" t="s">
        <v>95</v>
      </c>
      <c r="K7" s="24" t="s">
        <v>96</v>
      </c>
      <c r="L7" s="24" t="s">
        <v>97</v>
      </c>
      <c r="M7" s="24" t="s">
        <v>98</v>
      </c>
      <c r="N7" s="25" t="s">
        <v>99</v>
      </c>
      <c r="O7" s="25">
        <v>71.38</v>
      </c>
      <c r="P7" s="25">
        <v>100</v>
      </c>
      <c r="Q7" s="25">
        <v>2440</v>
      </c>
      <c r="R7" s="25">
        <v>23682</v>
      </c>
      <c r="S7" s="25">
        <v>8.74</v>
      </c>
      <c r="T7" s="25">
        <v>2709.61</v>
      </c>
      <c r="U7" s="25">
        <v>23604</v>
      </c>
      <c r="V7" s="25">
        <v>8.74</v>
      </c>
      <c r="W7" s="25">
        <v>2700.69</v>
      </c>
      <c r="X7" s="25">
        <v>132.87</v>
      </c>
      <c r="Y7" s="25">
        <v>124.32</v>
      </c>
      <c r="Z7" s="25">
        <v>138.47999999999999</v>
      </c>
      <c r="AA7" s="25">
        <v>129.97</v>
      </c>
      <c r="AB7" s="25">
        <v>133.41999999999999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461.37</v>
      </c>
      <c r="AU7" s="25">
        <v>436.81</v>
      </c>
      <c r="AV7" s="25">
        <v>186.7</v>
      </c>
      <c r="AW7" s="25">
        <v>181.67</v>
      </c>
      <c r="AX7" s="25">
        <v>168.89</v>
      </c>
      <c r="AY7" s="25">
        <v>367.55</v>
      </c>
      <c r="AZ7" s="25">
        <v>378.56</v>
      </c>
      <c r="BA7" s="25">
        <v>364.46</v>
      </c>
      <c r="BB7" s="25">
        <v>338.89</v>
      </c>
      <c r="BC7" s="25">
        <v>352.34</v>
      </c>
      <c r="BD7" s="25">
        <v>239.69</v>
      </c>
      <c r="BE7" s="25">
        <v>194.66</v>
      </c>
      <c r="BF7" s="25">
        <v>193.66</v>
      </c>
      <c r="BG7" s="25">
        <v>240.5</v>
      </c>
      <c r="BH7" s="25">
        <v>303.83</v>
      </c>
      <c r="BI7" s="25">
        <v>372.96</v>
      </c>
      <c r="BJ7" s="25">
        <v>418.68</v>
      </c>
      <c r="BK7" s="25">
        <v>395.68</v>
      </c>
      <c r="BL7" s="25">
        <v>403.72</v>
      </c>
      <c r="BM7" s="25">
        <v>400.21</v>
      </c>
      <c r="BN7" s="25">
        <v>391.13</v>
      </c>
      <c r="BO7" s="25">
        <v>264.86</v>
      </c>
      <c r="BP7" s="25">
        <v>127.34</v>
      </c>
      <c r="BQ7" s="25">
        <v>120.33</v>
      </c>
      <c r="BR7" s="25">
        <v>133.80000000000001</v>
      </c>
      <c r="BS7" s="25">
        <v>124.72</v>
      </c>
      <c r="BT7" s="25">
        <v>129.51</v>
      </c>
      <c r="BU7" s="25">
        <v>94.78</v>
      </c>
      <c r="BV7" s="25">
        <v>97.59</v>
      </c>
      <c r="BW7" s="25">
        <v>92.17</v>
      </c>
      <c r="BX7" s="25">
        <v>92.83</v>
      </c>
      <c r="BY7" s="25">
        <v>92.16</v>
      </c>
      <c r="BZ7" s="25">
        <v>97.59</v>
      </c>
      <c r="CA7" s="25">
        <v>102.6</v>
      </c>
      <c r="CB7" s="25">
        <v>108.65</v>
      </c>
      <c r="CC7" s="25">
        <v>97.9</v>
      </c>
      <c r="CD7" s="25">
        <v>105.01</v>
      </c>
      <c r="CE7" s="25">
        <v>101.25</v>
      </c>
      <c r="CF7" s="25">
        <v>181.3</v>
      </c>
      <c r="CG7" s="25">
        <v>181.71</v>
      </c>
      <c r="CH7" s="25">
        <v>188.51</v>
      </c>
      <c r="CI7" s="25">
        <v>189.43</v>
      </c>
      <c r="CJ7" s="25">
        <v>196.75</v>
      </c>
      <c r="CK7" s="25">
        <v>181.66</v>
      </c>
      <c r="CL7" s="25">
        <v>62.6</v>
      </c>
      <c r="CM7" s="25">
        <v>61.29</v>
      </c>
      <c r="CN7" s="25">
        <v>61.57</v>
      </c>
      <c r="CO7" s="25">
        <v>60.75</v>
      </c>
      <c r="CP7" s="25">
        <v>60.94</v>
      </c>
      <c r="CQ7" s="25">
        <v>55.89</v>
      </c>
      <c r="CR7" s="25">
        <v>55.72</v>
      </c>
      <c r="CS7" s="25">
        <v>55.31</v>
      </c>
      <c r="CT7" s="25">
        <v>55.14</v>
      </c>
      <c r="CU7" s="25">
        <v>54.99</v>
      </c>
      <c r="CV7" s="25">
        <v>60.21</v>
      </c>
      <c r="CW7" s="25">
        <v>91.44</v>
      </c>
      <c r="CX7" s="25">
        <v>92.84</v>
      </c>
      <c r="CY7" s="25">
        <v>91.93</v>
      </c>
      <c r="CZ7" s="25">
        <v>92.27</v>
      </c>
      <c r="DA7" s="25">
        <v>92.11</v>
      </c>
      <c r="DB7" s="25">
        <v>81.27</v>
      </c>
      <c r="DC7" s="25">
        <v>81.260000000000005</v>
      </c>
      <c r="DD7" s="25">
        <v>80.36</v>
      </c>
      <c r="DE7" s="25">
        <v>80.13</v>
      </c>
      <c r="DF7" s="25">
        <v>79.34</v>
      </c>
      <c r="DG7" s="25">
        <v>89.21</v>
      </c>
      <c r="DH7" s="25">
        <v>48.51</v>
      </c>
      <c r="DI7" s="25">
        <v>49.36</v>
      </c>
      <c r="DJ7" s="25">
        <v>49.33</v>
      </c>
      <c r="DK7" s="25">
        <v>49.86</v>
      </c>
      <c r="DL7" s="25">
        <v>50.22</v>
      </c>
      <c r="DM7" s="25">
        <v>50.63</v>
      </c>
      <c r="DN7" s="25">
        <v>51.29</v>
      </c>
      <c r="DO7" s="25">
        <v>52.2</v>
      </c>
      <c r="DP7" s="25">
        <v>52.7</v>
      </c>
      <c r="DQ7" s="25">
        <v>53.48</v>
      </c>
      <c r="DR7" s="25">
        <v>52.41</v>
      </c>
      <c r="DS7" s="25">
        <v>23.72</v>
      </c>
      <c r="DT7" s="25">
        <v>24.02</v>
      </c>
      <c r="DU7" s="25">
        <v>24.6</v>
      </c>
      <c r="DV7" s="25">
        <v>25.17</v>
      </c>
      <c r="DW7" s="25">
        <v>25.11</v>
      </c>
      <c r="DX7" s="25">
        <v>18.28</v>
      </c>
      <c r="DY7" s="25">
        <v>19.61</v>
      </c>
      <c r="DZ7" s="25">
        <v>20.73</v>
      </c>
      <c r="EA7" s="25">
        <v>22.86</v>
      </c>
      <c r="EB7" s="25">
        <v>24.31</v>
      </c>
      <c r="EC7" s="25">
        <v>26.78</v>
      </c>
      <c r="ED7" s="25">
        <v>1.51</v>
      </c>
      <c r="EE7" s="25">
        <v>1.38</v>
      </c>
      <c r="EF7" s="25">
        <v>2.0299999999999998</v>
      </c>
      <c r="EG7" s="25">
        <v>1.61</v>
      </c>
      <c r="EH7" s="25">
        <v>1.47</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大塚　かおり</cp:lastModifiedBy>
  <cp:lastPrinted>2026-01-16T01:35:43Z</cp:lastPrinted>
  <dcterms:created xsi:type="dcterms:W3CDTF">2025-12-12T09:22:17Z</dcterms:created>
  <dcterms:modified xsi:type="dcterms:W3CDTF">2026-01-16T01:38:58Z</dcterms:modified>
  <cp:category/>
</cp:coreProperties>
</file>