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425"/>
  <workbookPr/>
  <mc:AlternateContent xmlns:mc="http://schemas.openxmlformats.org/markup-compatibility/2006">
    <mc:Choice Requires="x15">
      <x15ac:absPath xmlns:x15ac="http://schemas.microsoft.com/office/spreadsheetml/2010/11/ac" url="E:\"/>
    </mc:Choice>
  </mc:AlternateContent>
  <xr:revisionPtr revIDLastSave="0" documentId="13_ncr:1_{261A4B90-F565-4FFB-BC36-07C392B9195B}" xr6:coauthVersionLast="43" xr6:coauthVersionMax="43" xr10:uidLastSave="{00000000-0000-0000-0000-000000000000}"/>
  <workbookProtection workbookAlgorithmName="SHA-512" workbookHashValue="d62Itfp2s8xBvvTN0npQbZ6jqXPhg8DGE8hAUIobDaUXa/C28e2EgP7Nwv4ffRk9H4OKNhVyE9zeuu+TZr/t2Q==" workbookSaltValue="WiNe7R932WWzC6lk0gu12w==" workbookSpinCount="100000" lockStructure="1"/>
  <bookViews>
    <workbookView xWindow="-120" yWindow="-120" windowWidth="20730" windowHeight="1116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L85" i="4" s="1"/>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AT10" i="4" s="1"/>
  <c r="U6" i="5"/>
  <c r="T6" i="5"/>
  <c r="S6" i="5"/>
  <c r="R6" i="5"/>
  <c r="Q6" i="5"/>
  <c r="W10" i="4" s="1"/>
  <c r="P6" i="5"/>
  <c r="O6" i="5"/>
  <c r="N6" i="5"/>
  <c r="B10" i="4" s="1"/>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K85" i="4"/>
  <c r="J85" i="4"/>
  <c r="G85" i="4"/>
  <c r="F85" i="4"/>
  <c r="BB10" i="4"/>
  <c r="AL10" i="4"/>
  <c r="P10" i="4"/>
  <c r="I10" i="4"/>
  <c r="BB8" i="4"/>
  <c r="AT8" i="4"/>
  <c r="AL8" i="4"/>
  <c r="AD8" i="4"/>
  <c r="W8" i="4"/>
  <c r="P8" i="4"/>
  <c r="I8" i="4"/>
  <c r="B8" i="4"/>
  <c r="B6" i="4"/>
</calcChain>
</file>

<file path=xl/sharedStrings.xml><?xml version="1.0" encoding="utf-8"?>
<sst xmlns="http://schemas.openxmlformats.org/spreadsheetml/2006/main" count="228" uniqueCount="112">
  <si>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</si>
  <si>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</si>
  <si>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</si>
  <si>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</si>
  <si>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</si>
  <si>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</si>
  <si>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</si>
  <si>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</si>
  <si>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</si>
  <si>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</si>
  <si>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</si>
  <si>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</si>
  <si>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</si>
  <si>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</si>
  <si>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</si>
  <si>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</si>
  <si>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</si>
  <si>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</si>
  <si>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</si>
  <si>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</si>
  <si>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</si>
  <si>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</si>
  <si>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</si>
  <si>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</si>
  <si>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</si>
  <si>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</si>
  <si>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</si>
  <si>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</si>
  <si>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</si>
  <si>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</si>
  <si>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</si>
  <si>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</si>
  <si>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</si>
  <si>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</si>
  <si>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</si>
  <si>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</si>
  <si>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</si>
  <si>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</si>
  <si>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</si>
  <si>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</si>
  <si>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</si>
  <si>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</si>
  <si>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</si>
  <si>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</si>
  <si>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</si>
  <si>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</si>
  <si>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</si>
  <si>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</si>
  <si>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</si>
  <si>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</si>
  <si>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</si>
  <si>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</si>
  <si>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</si>
  <si>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</si>
  <si>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</si>
  <si>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</si>
  <si>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</si>
  <si>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</si>
  <si>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</si>
  <si>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</si>
  <si>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</si>
  <si>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</si>
  <si>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</si>
  <si>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</si>
  <si>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</si>
  <si>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</si>
  <si>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</si>
  <si>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</si>
  <si>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</si>
  <si>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</si>
  <si>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</si>
  <si>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</si>
  <si>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</si>
  <si>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</si>
  <si>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</si>
  <si>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</si>
  <si>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</si>
  <si>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</si>
  <si>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</si>
  <si>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</si>
  <si>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</si>
  <si>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</si>
  <si>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</si>
  <si>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</si>
  <si>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</si>
  <si>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</si>
  <si>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</si>
  <si>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</si>
  <si>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</si>
  <si>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</si>
  <si>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</si>
  <si>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</si>
  <si>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</si>
  <si>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徳島県　松茂町</t>
  </si>
  <si>
    <t>法適用</t>
  </si>
  <si>
    <t>水道事業</t>
  </si>
  <si>
    <t>末端給水事業</t>
  </si>
  <si>
    <t>A7</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</si>
  <si>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</si>
  <si>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</si>
  <si>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</si>
  <si>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</si>
  <si>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</si>
  <si>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</si>
  <si>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</si>
  <si>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</si>
  <si>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</si>
  <si>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</si>
  <si>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</si>
  <si>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①経常収支比率は、前年同様の値になっており、類似団体平均値を少し上回っている。③流動比率は、類似団体平均値を上回る状況となっており、前年に比べて少し増加している。
また⑦施設利用率は、近年横ばい状態が続いているが、施設更新にあたっては、人口減少等も考慮したうえでの施設のダウンサイジング等の検討が必要であると考えている。
⑤料金回収率及び⑥給水原価については、健全な経営ができており、この状況を継続できるよう努めたい。</t>
    <rPh sb="11" eb="13">
      <t>ドウヨウ</t>
    </rPh>
    <rPh sb="14" eb="15">
      <t>アタイ</t>
    </rPh>
    <rPh sb="30" eb="31">
      <t>スコ</t>
    </rPh>
    <rPh sb="32" eb="34">
      <t>ウワマワ</t>
    </rPh>
    <rPh sb="72" eb="73">
      <t>スコ</t>
    </rPh>
    <rPh sb="74" eb="76">
      <t>ゾウカ</t>
    </rPh>
    <rPh sb="143" eb="144">
      <t>トウ</t>
    </rPh>
    <phoneticPr fontId="4"/>
  </si>
  <si>
    <t xml:space="preserve">③管路更新率は、６年度については０％となっているが、７年度工事とあわせて供用開始される箇所の管路耐震化工事を行った。
</t>
    <rPh sb="27" eb="29">
      <t>ネンド</t>
    </rPh>
    <rPh sb="29" eb="31">
      <t>コウジ</t>
    </rPh>
    <rPh sb="36" eb="38">
      <t>キョウヨウ</t>
    </rPh>
    <rPh sb="38" eb="40">
      <t>カイシ</t>
    </rPh>
    <rPh sb="43" eb="45">
      <t>カショ</t>
    </rPh>
    <rPh sb="46" eb="48">
      <t>カンロ</t>
    </rPh>
    <rPh sb="48" eb="51">
      <t>タイシンカ</t>
    </rPh>
    <rPh sb="51" eb="53">
      <t>コウジ</t>
    </rPh>
    <rPh sb="54" eb="55">
      <t>オコナ</t>
    </rPh>
    <phoneticPr fontId="4"/>
  </si>
  <si>
    <t>数値だけ見ると安定した経営状況となっているが、今後も物価高騰等により経常費用が増加する見込みであるため、事業を再度見直し経営の健全性及び効率性の向上に努めたい。また、令和６年度に策定した上下水道耐震化計画にある急所施設及び重要施設までの管路の耐震化を進めていきたい。</t>
    <rPh sb="26" eb="28">
      <t>ブッカ</t>
    </rPh>
    <rPh sb="28" eb="30">
      <t>コウトウ</t>
    </rPh>
    <rPh sb="30" eb="31">
      <t>トウ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</si>
</sst>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1.49</c:v>
                </c:pt>
                <c:pt idx="1">
                  <c:v>0.45</c:v>
                </c:pt>
                <c:pt idx="2">
                  <c:v>0.45</c:v>
                </c:pt>
                <c:pt idx="3">
                  <c:v>0.44</c:v>
                </c:pt>
                <c:pt idx="4" formatCode="#,##0.00;&quot;△&quot;#,##0.00">
                  <c:v>0</c:v>
                </c:pt>
              </c:numCache>
            </c:numRef>
          </c:val>
          <c:extLst>
            <c:ext xmlns:c16="http://schemas.microsoft.com/office/drawing/2014/chart" uri="{C3380CC4-5D6E-409C-BE32-E72D297353CC}">
              <c16:uniqueId val="{00000000-189B-4609-A427-DE9811797213}"/>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0.44</c:v>
                </c:pt>
                <c:pt idx="1">
                  <c:v>0.5</c:v>
                </c:pt>
                <c:pt idx="2">
                  <c:v>0.4</c:v>
                </c:pt>
                <c:pt idx="3">
                  <c:v>0.4</c:v>
                </c:pt>
                <c:pt idx="4">
                  <c:v>0.39</c:v>
                </c:pt>
              </c:numCache>
            </c:numRef>
          </c:val>
          <c:smooth val="0"/>
          <c:extLst>
            <c:ext xmlns:c16="http://schemas.microsoft.com/office/drawing/2014/chart" uri="{C3380CC4-5D6E-409C-BE32-E72D297353CC}">
              <c16:uniqueId val="{00000001-189B-4609-A427-DE9811797213}"/>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36.68</c:v>
                </c:pt>
                <c:pt idx="1">
                  <c:v>36.9</c:v>
                </c:pt>
                <c:pt idx="2">
                  <c:v>35.54</c:v>
                </c:pt>
                <c:pt idx="3">
                  <c:v>35.479999999999997</c:v>
                </c:pt>
                <c:pt idx="4">
                  <c:v>35.69</c:v>
                </c:pt>
              </c:numCache>
            </c:numRef>
          </c:val>
          <c:extLst>
            <c:ext xmlns:c16="http://schemas.microsoft.com/office/drawing/2014/chart" uri="{C3380CC4-5D6E-409C-BE32-E72D297353CC}">
              <c16:uniqueId val="{00000000-AAA7-4F52-88BF-9EF5D4418DB1}"/>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54.43</c:v>
                </c:pt>
                <c:pt idx="1">
                  <c:v>53.87</c:v>
                </c:pt>
                <c:pt idx="2">
                  <c:v>54.49</c:v>
                </c:pt>
                <c:pt idx="3">
                  <c:v>54.8</c:v>
                </c:pt>
                <c:pt idx="4">
                  <c:v>55.47</c:v>
                </c:pt>
              </c:numCache>
            </c:numRef>
          </c:val>
          <c:smooth val="0"/>
          <c:extLst>
            <c:ext xmlns:c16="http://schemas.microsoft.com/office/drawing/2014/chart" uri="{C3380CC4-5D6E-409C-BE32-E72D297353CC}">
              <c16:uniqueId val="{00000001-AAA7-4F52-88BF-9EF5D4418DB1}"/>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90</c:v>
                </c:pt>
                <c:pt idx="1">
                  <c:v>88.76</c:v>
                </c:pt>
                <c:pt idx="2">
                  <c:v>89.06</c:v>
                </c:pt>
                <c:pt idx="3">
                  <c:v>87.1</c:v>
                </c:pt>
                <c:pt idx="4">
                  <c:v>87.66</c:v>
                </c:pt>
              </c:numCache>
            </c:numRef>
          </c:val>
          <c:extLst>
            <c:ext xmlns:c16="http://schemas.microsoft.com/office/drawing/2014/chart" uri="{C3380CC4-5D6E-409C-BE32-E72D297353CC}">
              <c16:uniqueId val="{00000000-B8B0-464B-B3C3-B191FBD72477}"/>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79.44</c:v>
                </c:pt>
                <c:pt idx="1">
                  <c:v>79.489999999999995</c:v>
                </c:pt>
                <c:pt idx="2">
                  <c:v>78.8</c:v>
                </c:pt>
                <c:pt idx="3">
                  <c:v>77.98</c:v>
                </c:pt>
                <c:pt idx="4">
                  <c:v>76.97</c:v>
                </c:pt>
              </c:numCache>
            </c:numRef>
          </c:val>
          <c:smooth val="0"/>
          <c:extLst>
            <c:ext xmlns:c16="http://schemas.microsoft.com/office/drawing/2014/chart" uri="{C3380CC4-5D6E-409C-BE32-E72D297353CC}">
              <c16:uniqueId val="{00000001-B8B0-464B-B3C3-B191FBD72477}"/>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106.05</c:v>
                </c:pt>
                <c:pt idx="1">
                  <c:v>106.66</c:v>
                </c:pt>
                <c:pt idx="2">
                  <c:v>103.24</c:v>
                </c:pt>
                <c:pt idx="3">
                  <c:v>105.91</c:v>
                </c:pt>
                <c:pt idx="4">
                  <c:v>105.98</c:v>
                </c:pt>
              </c:numCache>
            </c:numRef>
          </c:val>
          <c:extLst>
            <c:ext xmlns:c16="http://schemas.microsoft.com/office/drawing/2014/chart" uri="{C3380CC4-5D6E-409C-BE32-E72D297353CC}">
              <c16:uniqueId val="{00000000-1A25-488E-BE8B-17AB58AF7AC8}"/>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109.02</c:v>
                </c:pt>
                <c:pt idx="1">
                  <c:v>107.81</c:v>
                </c:pt>
                <c:pt idx="2">
                  <c:v>107.21</c:v>
                </c:pt>
                <c:pt idx="3">
                  <c:v>105.97</c:v>
                </c:pt>
                <c:pt idx="4">
                  <c:v>105.08</c:v>
                </c:pt>
              </c:numCache>
            </c:numRef>
          </c:val>
          <c:smooth val="0"/>
          <c:extLst>
            <c:ext xmlns:c16="http://schemas.microsoft.com/office/drawing/2014/chart" uri="{C3380CC4-5D6E-409C-BE32-E72D297353CC}">
              <c16:uniqueId val="{00000001-1A25-488E-BE8B-17AB58AF7AC8}"/>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41.59</c:v>
                </c:pt>
                <c:pt idx="1">
                  <c:v>43.47</c:v>
                </c:pt>
                <c:pt idx="2">
                  <c:v>45.34</c:v>
                </c:pt>
                <c:pt idx="3">
                  <c:v>46.01</c:v>
                </c:pt>
                <c:pt idx="4">
                  <c:v>46.98</c:v>
                </c:pt>
              </c:numCache>
            </c:numRef>
          </c:val>
          <c:extLst>
            <c:ext xmlns:c16="http://schemas.microsoft.com/office/drawing/2014/chart" uri="{C3380CC4-5D6E-409C-BE32-E72D297353CC}">
              <c16:uniqueId val="{00000000-CCC2-4DEF-AC77-1FC606A7E7AA}"/>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49.39</c:v>
                </c:pt>
                <c:pt idx="1">
                  <c:v>50.75</c:v>
                </c:pt>
                <c:pt idx="2">
                  <c:v>51.72</c:v>
                </c:pt>
                <c:pt idx="3">
                  <c:v>52.27</c:v>
                </c:pt>
                <c:pt idx="4">
                  <c:v>52.87</c:v>
                </c:pt>
              </c:numCache>
            </c:numRef>
          </c:val>
          <c:smooth val="0"/>
          <c:extLst>
            <c:ext xmlns:c16="http://schemas.microsoft.com/office/drawing/2014/chart" uri="{C3380CC4-5D6E-409C-BE32-E72D297353CC}">
              <c16:uniqueId val="{00000001-CCC2-4DEF-AC77-1FC606A7E7AA}"/>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0.19</c:v>
                </c:pt>
                <c:pt idx="1">
                  <c:v>0.19</c:v>
                </c:pt>
                <c:pt idx="2">
                  <c:v>0.19</c:v>
                </c:pt>
                <c:pt idx="3">
                  <c:v>0.19</c:v>
                </c:pt>
                <c:pt idx="4">
                  <c:v>0.19</c:v>
                </c:pt>
              </c:numCache>
            </c:numRef>
          </c:val>
          <c:extLst>
            <c:ext xmlns:c16="http://schemas.microsoft.com/office/drawing/2014/chart" uri="{C3380CC4-5D6E-409C-BE32-E72D297353CC}">
              <c16:uniqueId val="{00000000-2310-40BA-ADD2-A3A2120AF8F9}"/>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18.57</c:v>
                </c:pt>
                <c:pt idx="1">
                  <c:v>21.14</c:v>
                </c:pt>
                <c:pt idx="2">
                  <c:v>22.12</c:v>
                </c:pt>
                <c:pt idx="3">
                  <c:v>25.67</c:v>
                </c:pt>
                <c:pt idx="4">
                  <c:v>26.86</c:v>
                </c:pt>
              </c:numCache>
            </c:numRef>
          </c:val>
          <c:smooth val="0"/>
          <c:extLst>
            <c:ext xmlns:c16="http://schemas.microsoft.com/office/drawing/2014/chart" uri="{C3380CC4-5D6E-409C-BE32-E72D297353CC}">
              <c16:uniqueId val="{00000001-2310-40BA-ADD2-A3A2120AF8F9}"/>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9BC-4237-99FA-D1AF5EC3BBF4}"/>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11</c:v>
                </c:pt>
                <c:pt idx="1">
                  <c:v>8.86</c:v>
                </c:pt>
                <c:pt idx="2">
                  <c:v>7.65</c:v>
                </c:pt>
                <c:pt idx="3">
                  <c:v>8.52</c:v>
                </c:pt>
                <c:pt idx="4">
                  <c:v>10.8</c:v>
                </c:pt>
              </c:numCache>
            </c:numRef>
          </c:val>
          <c:smooth val="0"/>
          <c:extLst>
            <c:ext xmlns:c16="http://schemas.microsoft.com/office/drawing/2014/chart" uri="{C3380CC4-5D6E-409C-BE32-E72D297353CC}">
              <c16:uniqueId val="{00000001-B9BC-4237-99FA-D1AF5EC3BBF4}"/>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1535.83</c:v>
                </c:pt>
                <c:pt idx="1">
                  <c:v>1654.3</c:v>
                </c:pt>
                <c:pt idx="2">
                  <c:v>1728.09</c:v>
                </c:pt>
                <c:pt idx="3">
                  <c:v>756.42</c:v>
                </c:pt>
                <c:pt idx="4">
                  <c:v>1297.47</c:v>
                </c:pt>
              </c:numCache>
            </c:numRef>
          </c:val>
          <c:extLst>
            <c:ext xmlns:c16="http://schemas.microsoft.com/office/drawing/2014/chart" uri="{C3380CC4-5D6E-409C-BE32-E72D297353CC}">
              <c16:uniqueId val="{00000000-6239-4D82-B060-1D0FCC5A0B3D}"/>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371.81</c:v>
                </c:pt>
                <c:pt idx="1">
                  <c:v>384.23</c:v>
                </c:pt>
                <c:pt idx="2">
                  <c:v>364.3</c:v>
                </c:pt>
                <c:pt idx="3">
                  <c:v>378.87</c:v>
                </c:pt>
                <c:pt idx="4">
                  <c:v>362.35</c:v>
                </c:pt>
              </c:numCache>
            </c:numRef>
          </c:val>
          <c:smooth val="0"/>
          <c:extLst>
            <c:ext xmlns:c16="http://schemas.microsoft.com/office/drawing/2014/chart" uri="{C3380CC4-5D6E-409C-BE32-E72D297353CC}">
              <c16:uniqueId val="{00000001-6239-4D82-B060-1D0FCC5A0B3D}"/>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384.9</c:v>
                </c:pt>
                <c:pt idx="1">
                  <c:v>388.63</c:v>
                </c:pt>
                <c:pt idx="2">
                  <c:v>402.89</c:v>
                </c:pt>
                <c:pt idx="3">
                  <c:v>422.22</c:v>
                </c:pt>
                <c:pt idx="4">
                  <c:v>439.77</c:v>
                </c:pt>
              </c:numCache>
            </c:numRef>
          </c:val>
          <c:extLst>
            <c:ext xmlns:c16="http://schemas.microsoft.com/office/drawing/2014/chart" uri="{C3380CC4-5D6E-409C-BE32-E72D297353CC}">
              <c16:uniqueId val="{00000000-ED70-459B-9382-CA32BB31FE90}"/>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465.85</c:v>
                </c:pt>
                <c:pt idx="1">
                  <c:v>439.43</c:v>
                </c:pt>
                <c:pt idx="2">
                  <c:v>438.41</c:v>
                </c:pt>
                <c:pt idx="3">
                  <c:v>430.23</c:v>
                </c:pt>
                <c:pt idx="4">
                  <c:v>429.24</c:v>
                </c:pt>
              </c:numCache>
            </c:numRef>
          </c:val>
          <c:smooth val="0"/>
          <c:extLst>
            <c:ext xmlns:c16="http://schemas.microsoft.com/office/drawing/2014/chart" uri="{C3380CC4-5D6E-409C-BE32-E72D297353CC}">
              <c16:uniqueId val="{00000001-ED70-459B-9382-CA32BB31FE90}"/>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103.22</c:v>
                </c:pt>
                <c:pt idx="1">
                  <c:v>104.69</c:v>
                </c:pt>
                <c:pt idx="2">
                  <c:v>100.91</c:v>
                </c:pt>
                <c:pt idx="3">
                  <c:v>102.92</c:v>
                </c:pt>
                <c:pt idx="4">
                  <c:v>104.07</c:v>
                </c:pt>
              </c:numCache>
            </c:numRef>
          </c:val>
          <c:extLst>
            <c:ext xmlns:c16="http://schemas.microsoft.com/office/drawing/2014/chart" uri="{C3380CC4-5D6E-409C-BE32-E72D297353CC}">
              <c16:uniqueId val="{00000000-F43A-43F5-922D-A0A796D1B8A8}"/>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92.39</c:v>
                </c:pt>
                <c:pt idx="1">
                  <c:v>94.41</c:v>
                </c:pt>
                <c:pt idx="2">
                  <c:v>90.96</c:v>
                </c:pt>
                <c:pt idx="3">
                  <c:v>90.66</c:v>
                </c:pt>
                <c:pt idx="4">
                  <c:v>90.78</c:v>
                </c:pt>
              </c:numCache>
            </c:numRef>
          </c:val>
          <c:smooth val="0"/>
          <c:extLst>
            <c:ext xmlns:c16="http://schemas.microsoft.com/office/drawing/2014/chart" uri="{C3380CC4-5D6E-409C-BE32-E72D297353CC}">
              <c16:uniqueId val="{00000001-F43A-43F5-922D-A0A796D1B8A8}"/>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125.25</c:v>
                </c:pt>
                <c:pt idx="1">
                  <c:v>123.86</c:v>
                </c:pt>
                <c:pt idx="2">
                  <c:v>128.72</c:v>
                </c:pt>
                <c:pt idx="3">
                  <c:v>126.95</c:v>
                </c:pt>
                <c:pt idx="4">
                  <c:v>126.49</c:v>
                </c:pt>
              </c:numCache>
            </c:numRef>
          </c:val>
          <c:extLst>
            <c:ext xmlns:c16="http://schemas.microsoft.com/office/drawing/2014/chart" uri="{C3380CC4-5D6E-409C-BE32-E72D297353CC}">
              <c16:uniqueId val="{00000000-A087-4B87-868B-2D3AE7D851EF}"/>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192.98</c:v>
                </c:pt>
                <c:pt idx="1">
                  <c:v>192.13</c:v>
                </c:pt>
                <c:pt idx="2">
                  <c:v>197.04</c:v>
                </c:pt>
                <c:pt idx="3">
                  <c:v>199.33</c:v>
                </c:pt>
                <c:pt idx="4">
                  <c:v>202.75</c:v>
                </c:pt>
              </c:numCache>
            </c:numRef>
          </c:val>
          <c:smooth val="0"/>
          <c:extLst>
            <c:ext xmlns:c16="http://schemas.microsoft.com/office/drawing/2014/chart" uri="{C3380CC4-5D6E-409C-BE32-E72D297353CC}">
              <c16:uniqueId val="{00000001-A087-4B87-868B-2D3AE7D851EF}"/>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G10" zoomScaleNormal="100" workbookViewId="0">
      <selection activeCell="BL83" sqref="BL8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15">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15">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1" t="str">
        <f>データ!H6</f>
        <v>徳島県　松茂町</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15">
      <c r="A8" s="2"/>
      <c r="B8" s="40" t="str">
        <f>データ!$I$6</f>
        <v>法適用</v>
      </c>
      <c r="C8" s="41"/>
      <c r="D8" s="41"/>
      <c r="E8" s="41"/>
      <c r="F8" s="41"/>
      <c r="G8" s="41"/>
      <c r="H8" s="41"/>
      <c r="I8" s="40" t="str">
        <f>データ!$J$6</f>
        <v>水道事業</v>
      </c>
      <c r="J8" s="41"/>
      <c r="K8" s="41"/>
      <c r="L8" s="41"/>
      <c r="M8" s="41"/>
      <c r="N8" s="41"/>
      <c r="O8" s="42"/>
      <c r="P8" s="43" t="str">
        <f>データ!$K$6</f>
        <v>末端給水事業</v>
      </c>
      <c r="Q8" s="43"/>
      <c r="R8" s="43"/>
      <c r="S8" s="43"/>
      <c r="T8" s="43"/>
      <c r="U8" s="43"/>
      <c r="V8" s="43"/>
      <c r="W8" s="43" t="str">
        <f>データ!$L$6</f>
        <v>A7</v>
      </c>
      <c r="X8" s="43"/>
      <c r="Y8" s="43"/>
      <c r="Z8" s="43"/>
      <c r="AA8" s="43"/>
      <c r="AB8" s="43"/>
      <c r="AC8" s="43"/>
      <c r="AD8" s="43" t="str">
        <f>データ!$M$6</f>
        <v>非設置</v>
      </c>
      <c r="AE8" s="43"/>
      <c r="AF8" s="43"/>
      <c r="AG8" s="43"/>
      <c r="AH8" s="43"/>
      <c r="AI8" s="43"/>
      <c r="AJ8" s="43"/>
      <c r="AK8" s="2"/>
      <c r="AL8" s="44">
        <f>データ!$R$6</f>
        <v>14356</v>
      </c>
      <c r="AM8" s="44"/>
      <c r="AN8" s="44"/>
      <c r="AO8" s="44"/>
      <c r="AP8" s="44"/>
      <c r="AQ8" s="44"/>
      <c r="AR8" s="44"/>
      <c r="AS8" s="44"/>
      <c r="AT8" s="45">
        <f>データ!$S$6</f>
        <v>14.34</v>
      </c>
      <c r="AU8" s="46"/>
      <c r="AV8" s="46"/>
      <c r="AW8" s="46"/>
      <c r="AX8" s="46"/>
      <c r="AY8" s="46"/>
      <c r="AZ8" s="46"/>
      <c r="BA8" s="46"/>
      <c r="BB8" s="47">
        <f>データ!$T$6</f>
        <v>1001.12</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15">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15">
      <c r="A10" s="2"/>
      <c r="B10" s="45" t="str">
        <f>データ!$N$6</f>
        <v>-</v>
      </c>
      <c r="C10" s="46"/>
      <c r="D10" s="46"/>
      <c r="E10" s="46"/>
      <c r="F10" s="46"/>
      <c r="G10" s="46"/>
      <c r="H10" s="46"/>
      <c r="I10" s="45">
        <f>データ!$O$6</f>
        <v>78.290000000000006</v>
      </c>
      <c r="J10" s="46"/>
      <c r="K10" s="46"/>
      <c r="L10" s="46"/>
      <c r="M10" s="46"/>
      <c r="N10" s="46"/>
      <c r="O10" s="80"/>
      <c r="P10" s="47">
        <f>データ!$P$6</f>
        <v>100</v>
      </c>
      <c r="Q10" s="47"/>
      <c r="R10" s="47"/>
      <c r="S10" s="47"/>
      <c r="T10" s="47"/>
      <c r="U10" s="47"/>
      <c r="V10" s="47"/>
      <c r="W10" s="44">
        <f>データ!$Q$6</f>
        <v>2178</v>
      </c>
      <c r="X10" s="44"/>
      <c r="Y10" s="44"/>
      <c r="Z10" s="44"/>
      <c r="AA10" s="44"/>
      <c r="AB10" s="44"/>
      <c r="AC10" s="44"/>
      <c r="AD10" s="2"/>
      <c r="AE10" s="2"/>
      <c r="AF10" s="2"/>
      <c r="AG10" s="2"/>
      <c r="AH10" s="2"/>
      <c r="AI10" s="2"/>
      <c r="AJ10" s="2"/>
      <c r="AK10" s="2"/>
      <c r="AL10" s="44">
        <f>データ!$U$6</f>
        <v>14286</v>
      </c>
      <c r="AM10" s="44"/>
      <c r="AN10" s="44"/>
      <c r="AO10" s="44"/>
      <c r="AP10" s="44"/>
      <c r="AQ10" s="44"/>
      <c r="AR10" s="44"/>
      <c r="AS10" s="44"/>
      <c r="AT10" s="45">
        <f>データ!$V$6</f>
        <v>14.34</v>
      </c>
      <c r="AU10" s="46"/>
      <c r="AV10" s="46"/>
      <c r="AW10" s="46"/>
      <c r="AX10" s="46"/>
      <c r="AY10" s="46"/>
      <c r="AZ10" s="46"/>
      <c r="BA10" s="46"/>
      <c r="BB10" s="47">
        <f>データ!$W$6</f>
        <v>996.23</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15">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15">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6" t="s">
        <v>109</v>
      </c>
      <c r="BM16" s="57"/>
      <c r="BN16" s="57"/>
      <c r="BO16" s="57"/>
      <c r="BP16" s="57"/>
      <c r="BQ16" s="57"/>
      <c r="BR16" s="57"/>
      <c r="BS16" s="57"/>
      <c r="BT16" s="57"/>
      <c r="BU16" s="57"/>
      <c r="BV16" s="57"/>
      <c r="BW16" s="57"/>
      <c r="BX16" s="57"/>
      <c r="BY16" s="57"/>
      <c r="BZ16" s="58"/>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6"/>
      <c r="BM17" s="57"/>
      <c r="BN17" s="57"/>
      <c r="BO17" s="57"/>
      <c r="BP17" s="57"/>
      <c r="BQ17" s="57"/>
      <c r="BR17" s="57"/>
      <c r="BS17" s="57"/>
      <c r="BT17" s="57"/>
      <c r="BU17" s="57"/>
      <c r="BV17" s="57"/>
      <c r="BW17" s="57"/>
      <c r="BX17" s="57"/>
      <c r="BY17" s="57"/>
      <c r="BZ17" s="58"/>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6"/>
      <c r="BM18" s="57"/>
      <c r="BN18" s="57"/>
      <c r="BO18" s="57"/>
      <c r="BP18" s="57"/>
      <c r="BQ18" s="57"/>
      <c r="BR18" s="57"/>
      <c r="BS18" s="57"/>
      <c r="BT18" s="57"/>
      <c r="BU18" s="57"/>
      <c r="BV18" s="57"/>
      <c r="BW18" s="57"/>
      <c r="BX18" s="57"/>
      <c r="BY18" s="57"/>
      <c r="BZ18" s="58"/>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6"/>
      <c r="BM19" s="57"/>
      <c r="BN19" s="57"/>
      <c r="BO19" s="57"/>
      <c r="BP19" s="57"/>
      <c r="BQ19" s="57"/>
      <c r="BR19" s="57"/>
      <c r="BS19" s="57"/>
      <c r="BT19" s="57"/>
      <c r="BU19" s="57"/>
      <c r="BV19" s="57"/>
      <c r="BW19" s="57"/>
      <c r="BX19" s="57"/>
      <c r="BY19" s="57"/>
      <c r="BZ19" s="58"/>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6"/>
      <c r="BM20" s="57"/>
      <c r="BN20" s="57"/>
      <c r="BO20" s="57"/>
      <c r="BP20" s="57"/>
      <c r="BQ20" s="57"/>
      <c r="BR20" s="57"/>
      <c r="BS20" s="57"/>
      <c r="BT20" s="57"/>
      <c r="BU20" s="57"/>
      <c r="BV20" s="57"/>
      <c r="BW20" s="57"/>
      <c r="BX20" s="57"/>
      <c r="BY20" s="57"/>
      <c r="BZ20" s="58"/>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6"/>
      <c r="BM21" s="57"/>
      <c r="BN21" s="57"/>
      <c r="BO21" s="57"/>
      <c r="BP21" s="57"/>
      <c r="BQ21" s="57"/>
      <c r="BR21" s="57"/>
      <c r="BS21" s="57"/>
      <c r="BT21" s="57"/>
      <c r="BU21" s="57"/>
      <c r="BV21" s="57"/>
      <c r="BW21" s="57"/>
      <c r="BX21" s="57"/>
      <c r="BY21" s="57"/>
      <c r="BZ21" s="58"/>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6"/>
      <c r="BM22" s="57"/>
      <c r="BN22" s="57"/>
      <c r="BO22" s="57"/>
      <c r="BP22" s="57"/>
      <c r="BQ22" s="57"/>
      <c r="BR22" s="57"/>
      <c r="BS22" s="57"/>
      <c r="BT22" s="57"/>
      <c r="BU22" s="57"/>
      <c r="BV22" s="57"/>
      <c r="BW22" s="57"/>
      <c r="BX22" s="57"/>
      <c r="BY22" s="57"/>
      <c r="BZ22" s="58"/>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6"/>
      <c r="BM23" s="57"/>
      <c r="BN23" s="57"/>
      <c r="BO23" s="57"/>
      <c r="BP23" s="57"/>
      <c r="BQ23" s="57"/>
      <c r="BR23" s="57"/>
      <c r="BS23" s="57"/>
      <c r="BT23" s="57"/>
      <c r="BU23" s="57"/>
      <c r="BV23" s="57"/>
      <c r="BW23" s="57"/>
      <c r="BX23" s="57"/>
      <c r="BY23" s="57"/>
      <c r="BZ23" s="58"/>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6"/>
      <c r="BM24" s="57"/>
      <c r="BN24" s="57"/>
      <c r="BO24" s="57"/>
      <c r="BP24" s="57"/>
      <c r="BQ24" s="57"/>
      <c r="BR24" s="57"/>
      <c r="BS24" s="57"/>
      <c r="BT24" s="57"/>
      <c r="BU24" s="57"/>
      <c r="BV24" s="57"/>
      <c r="BW24" s="57"/>
      <c r="BX24" s="57"/>
      <c r="BY24" s="57"/>
      <c r="BZ24" s="58"/>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6"/>
      <c r="BM25" s="57"/>
      <c r="BN25" s="57"/>
      <c r="BO25" s="57"/>
      <c r="BP25" s="57"/>
      <c r="BQ25" s="57"/>
      <c r="BR25" s="57"/>
      <c r="BS25" s="57"/>
      <c r="BT25" s="57"/>
      <c r="BU25" s="57"/>
      <c r="BV25" s="57"/>
      <c r="BW25" s="57"/>
      <c r="BX25" s="57"/>
      <c r="BY25" s="57"/>
      <c r="BZ25" s="58"/>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6"/>
      <c r="BM26" s="57"/>
      <c r="BN26" s="57"/>
      <c r="BO26" s="57"/>
      <c r="BP26" s="57"/>
      <c r="BQ26" s="57"/>
      <c r="BR26" s="57"/>
      <c r="BS26" s="57"/>
      <c r="BT26" s="57"/>
      <c r="BU26" s="57"/>
      <c r="BV26" s="57"/>
      <c r="BW26" s="57"/>
      <c r="BX26" s="57"/>
      <c r="BY26" s="57"/>
      <c r="BZ26" s="58"/>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6"/>
      <c r="BM27" s="57"/>
      <c r="BN27" s="57"/>
      <c r="BO27" s="57"/>
      <c r="BP27" s="57"/>
      <c r="BQ27" s="57"/>
      <c r="BR27" s="57"/>
      <c r="BS27" s="57"/>
      <c r="BT27" s="57"/>
      <c r="BU27" s="57"/>
      <c r="BV27" s="57"/>
      <c r="BW27" s="57"/>
      <c r="BX27" s="57"/>
      <c r="BY27" s="57"/>
      <c r="BZ27" s="58"/>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6"/>
      <c r="BM28" s="57"/>
      <c r="BN28" s="57"/>
      <c r="BO28" s="57"/>
      <c r="BP28" s="57"/>
      <c r="BQ28" s="57"/>
      <c r="BR28" s="57"/>
      <c r="BS28" s="57"/>
      <c r="BT28" s="57"/>
      <c r="BU28" s="57"/>
      <c r="BV28" s="57"/>
      <c r="BW28" s="57"/>
      <c r="BX28" s="57"/>
      <c r="BY28" s="57"/>
      <c r="BZ28" s="58"/>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6"/>
      <c r="BM29" s="57"/>
      <c r="BN29" s="57"/>
      <c r="BO29" s="57"/>
      <c r="BP29" s="57"/>
      <c r="BQ29" s="57"/>
      <c r="BR29" s="57"/>
      <c r="BS29" s="57"/>
      <c r="BT29" s="57"/>
      <c r="BU29" s="57"/>
      <c r="BV29" s="57"/>
      <c r="BW29" s="57"/>
      <c r="BX29" s="57"/>
      <c r="BY29" s="57"/>
      <c r="BZ29" s="58"/>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6"/>
      <c r="BM30" s="57"/>
      <c r="BN30" s="57"/>
      <c r="BO30" s="57"/>
      <c r="BP30" s="57"/>
      <c r="BQ30" s="57"/>
      <c r="BR30" s="57"/>
      <c r="BS30" s="57"/>
      <c r="BT30" s="57"/>
      <c r="BU30" s="57"/>
      <c r="BV30" s="57"/>
      <c r="BW30" s="57"/>
      <c r="BX30" s="57"/>
      <c r="BY30" s="57"/>
      <c r="BZ30" s="58"/>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6"/>
      <c r="BM31" s="57"/>
      <c r="BN31" s="57"/>
      <c r="BO31" s="57"/>
      <c r="BP31" s="57"/>
      <c r="BQ31" s="57"/>
      <c r="BR31" s="57"/>
      <c r="BS31" s="57"/>
      <c r="BT31" s="57"/>
      <c r="BU31" s="57"/>
      <c r="BV31" s="57"/>
      <c r="BW31" s="57"/>
      <c r="BX31" s="57"/>
      <c r="BY31" s="57"/>
      <c r="BZ31" s="58"/>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6"/>
      <c r="BM32" s="57"/>
      <c r="BN32" s="57"/>
      <c r="BO32" s="57"/>
      <c r="BP32" s="57"/>
      <c r="BQ32" s="57"/>
      <c r="BR32" s="57"/>
      <c r="BS32" s="57"/>
      <c r="BT32" s="57"/>
      <c r="BU32" s="57"/>
      <c r="BV32" s="57"/>
      <c r="BW32" s="57"/>
      <c r="BX32" s="57"/>
      <c r="BY32" s="57"/>
      <c r="BZ32" s="58"/>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6"/>
      <c r="BM33" s="57"/>
      <c r="BN33" s="57"/>
      <c r="BO33" s="57"/>
      <c r="BP33" s="57"/>
      <c r="BQ33" s="57"/>
      <c r="BR33" s="57"/>
      <c r="BS33" s="57"/>
      <c r="BT33" s="57"/>
      <c r="BU33" s="57"/>
      <c r="BV33" s="57"/>
      <c r="BW33" s="57"/>
      <c r="BX33" s="57"/>
      <c r="BY33" s="57"/>
      <c r="BZ33" s="58"/>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6"/>
      <c r="BM34" s="57"/>
      <c r="BN34" s="57"/>
      <c r="BO34" s="57"/>
      <c r="BP34" s="57"/>
      <c r="BQ34" s="57"/>
      <c r="BR34" s="57"/>
      <c r="BS34" s="57"/>
      <c r="BT34" s="57"/>
      <c r="BU34" s="57"/>
      <c r="BV34" s="57"/>
      <c r="BW34" s="57"/>
      <c r="BX34" s="57"/>
      <c r="BY34" s="57"/>
      <c r="BZ34" s="58"/>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6"/>
      <c r="BM35" s="57"/>
      <c r="BN35" s="57"/>
      <c r="BO35" s="57"/>
      <c r="BP35" s="57"/>
      <c r="BQ35" s="57"/>
      <c r="BR35" s="57"/>
      <c r="BS35" s="57"/>
      <c r="BT35" s="57"/>
      <c r="BU35" s="57"/>
      <c r="BV35" s="57"/>
      <c r="BW35" s="57"/>
      <c r="BX35" s="57"/>
      <c r="BY35" s="57"/>
      <c r="BZ35" s="58"/>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6"/>
      <c r="BM36" s="57"/>
      <c r="BN36" s="57"/>
      <c r="BO36" s="57"/>
      <c r="BP36" s="57"/>
      <c r="BQ36" s="57"/>
      <c r="BR36" s="57"/>
      <c r="BS36" s="57"/>
      <c r="BT36" s="57"/>
      <c r="BU36" s="57"/>
      <c r="BV36" s="57"/>
      <c r="BW36" s="57"/>
      <c r="BX36" s="57"/>
      <c r="BY36" s="57"/>
      <c r="BZ36" s="58"/>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6"/>
      <c r="BM37" s="57"/>
      <c r="BN37" s="57"/>
      <c r="BO37" s="57"/>
      <c r="BP37" s="57"/>
      <c r="BQ37" s="57"/>
      <c r="BR37" s="57"/>
      <c r="BS37" s="57"/>
      <c r="BT37" s="57"/>
      <c r="BU37" s="57"/>
      <c r="BV37" s="57"/>
      <c r="BW37" s="57"/>
      <c r="BX37" s="57"/>
      <c r="BY37" s="57"/>
      <c r="BZ37" s="58"/>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6"/>
      <c r="BM38" s="57"/>
      <c r="BN38" s="57"/>
      <c r="BO38" s="57"/>
      <c r="BP38" s="57"/>
      <c r="BQ38" s="57"/>
      <c r="BR38" s="57"/>
      <c r="BS38" s="57"/>
      <c r="BT38" s="57"/>
      <c r="BU38" s="57"/>
      <c r="BV38" s="57"/>
      <c r="BW38" s="57"/>
      <c r="BX38" s="57"/>
      <c r="BY38" s="57"/>
      <c r="BZ38" s="58"/>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6"/>
      <c r="BM39" s="57"/>
      <c r="BN39" s="57"/>
      <c r="BO39" s="57"/>
      <c r="BP39" s="57"/>
      <c r="BQ39" s="57"/>
      <c r="BR39" s="57"/>
      <c r="BS39" s="57"/>
      <c r="BT39" s="57"/>
      <c r="BU39" s="57"/>
      <c r="BV39" s="57"/>
      <c r="BW39" s="57"/>
      <c r="BX39" s="57"/>
      <c r="BY39" s="57"/>
      <c r="BZ39" s="58"/>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6"/>
      <c r="BM40" s="57"/>
      <c r="BN40" s="57"/>
      <c r="BO40" s="57"/>
      <c r="BP40" s="57"/>
      <c r="BQ40" s="57"/>
      <c r="BR40" s="57"/>
      <c r="BS40" s="57"/>
      <c r="BT40" s="57"/>
      <c r="BU40" s="57"/>
      <c r="BV40" s="57"/>
      <c r="BW40" s="57"/>
      <c r="BX40" s="57"/>
      <c r="BY40" s="57"/>
      <c r="BZ40" s="58"/>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6"/>
      <c r="BM41" s="57"/>
      <c r="BN41" s="57"/>
      <c r="BO41" s="57"/>
      <c r="BP41" s="57"/>
      <c r="BQ41" s="57"/>
      <c r="BR41" s="57"/>
      <c r="BS41" s="57"/>
      <c r="BT41" s="57"/>
      <c r="BU41" s="57"/>
      <c r="BV41" s="57"/>
      <c r="BW41" s="57"/>
      <c r="BX41" s="57"/>
      <c r="BY41" s="57"/>
      <c r="BZ41" s="58"/>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6"/>
      <c r="BM42" s="57"/>
      <c r="BN42" s="57"/>
      <c r="BO42" s="57"/>
      <c r="BP42" s="57"/>
      <c r="BQ42" s="57"/>
      <c r="BR42" s="57"/>
      <c r="BS42" s="57"/>
      <c r="BT42" s="57"/>
      <c r="BU42" s="57"/>
      <c r="BV42" s="57"/>
      <c r="BW42" s="57"/>
      <c r="BX42" s="57"/>
      <c r="BY42" s="57"/>
      <c r="BZ42" s="58"/>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6"/>
      <c r="BM43" s="57"/>
      <c r="BN43" s="57"/>
      <c r="BO43" s="57"/>
      <c r="BP43" s="57"/>
      <c r="BQ43" s="57"/>
      <c r="BR43" s="57"/>
      <c r="BS43" s="57"/>
      <c r="BT43" s="57"/>
      <c r="BU43" s="57"/>
      <c r="BV43" s="57"/>
      <c r="BW43" s="57"/>
      <c r="BX43" s="57"/>
      <c r="BY43" s="57"/>
      <c r="BZ43" s="58"/>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6"/>
      <c r="BM44" s="57"/>
      <c r="BN44" s="57"/>
      <c r="BO44" s="57"/>
      <c r="BP44" s="57"/>
      <c r="BQ44" s="57"/>
      <c r="BR44" s="57"/>
      <c r="BS44" s="57"/>
      <c r="BT44" s="57"/>
      <c r="BU44" s="57"/>
      <c r="BV44" s="57"/>
      <c r="BW44" s="57"/>
      <c r="BX44" s="57"/>
      <c r="BY44" s="57"/>
      <c r="BZ44" s="58"/>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110</v>
      </c>
      <c r="BM47" s="57"/>
      <c r="BN47" s="57"/>
      <c r="BO47" s="57"/>
      <c r="BP47" s="57"/>
      <c r="BQ47" s="57"/>
      <c r="BR47" s="57"/>
      <c r="BS47" s="57"/>
      <c r="BT47" s="57"/>
      <c r="BU47" s="57"/>
      <c r="BV47" s="57"/>
      <c r="BW47" s="57"/>
      <c r="BX47" s="57"/>
      <c r="BY47" s="57"/>
      <c r="BZ47" s="58"/>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15">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5" customHeight="1" x14ac:dyDescent="0.15">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111</v>
      </c>
      <c r="BM66" s="57"/>
      <c r="BN66" s="57"/>
      <c r="BO66" s="57"/>
      <c r="BP66" s="57"/>
      <c r="BQ66" s="57"/>
      <c r="BR66" s="57"/>
      <c r="BS66" s="57"/>
      <c r="BT66" s="57"/>
      <c r="BU66" s="57"/>
      <c r="BV66" s="57"/>
      <c r="BW66" s="57"/>
      <c r="BX66" s="57"/>
      <c r="BY66" s="57"/>
      <c r="BZ66" s="58"/>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J/wlzq05hKBXumkUf1QCNwcft9f6GbOSD1lFpw145PEhQyTFVRpg8WgwBTAX/WzRm1V8aoPkxNNZxVdSWXXEEA==" saltValue="Z2J8MakfTdHqvzqjCcgmAA=="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364011</v>
      </c>
      <c r="D6" s="20">
        <f t="shared" si="3"/>
        <v>46</v>
      </c>
      <c r="E6" s="20">
        <f t="shared" si="3"/>
        <v>1</v>
      </c>
      <c r="F6" s="20">
        <f t="shared" si="3"/>
        <v>0</v>
      </c>
      <c r="G6" s="20">
        <f t="shared" si="3"/>
        <v>1</v>
      </c>
      <c r="H6" s="20" t="str">
        <f t="shared" si="3"/>
        <v>徳島県　松茂町</v>
      </c>
      <c r="I6" s="20" t="str">
        <f t="shared" si="3"/>
        <v>法適用</v>
      </c>
      <c r="J6" s="20" t="str">
        <f t="shared" si="3"/>
        <v>水道事業</v>
      </c>
      <c r="K6" s="20" t="str">
        <f t="shared" si="3"/>
        <v>末端給水事業</v>
      </c>
      <c r="L6" s="20" t="str">
        <f t="shared" si="3"/>
        <v>A7</v>
      </c>
      <c r="M6" s="20" t="str">
        <f t="shared" si="3"/>
        <v>非設置</v>
      </c>
      <c r="N6" s="21" t="str">
        <f t="shared" si="3"/>
        <v>-</v>
      </c>
      <c r="O6" s="21">
        <f t="shared" si="3"/>
        <v>78.290000000000006</v>
      </c>
      <c r="P6" s="21">
        <f t="shared" si="3"/>
        <v>100</v>
      </c>
      <c r="Q6" s="21">
        <f t="shared" si="3"/>
        <v>2178</v>
      </c>
      <c r="R6" s="21">
        <f t="shared" si="3"/>
        <v>14356</v>
      </c>
      <c r="S6" s="21">
        <f t="shared" si="3"/>
        <v>14.34</v>
      </c>
      <c r="T6" s="21">
        <f t="shared" si="3"/>
        <v>1001.12</v>
      </c>
      <c r="U6" s="21">
        <f t="shared" si="3"/>
        <v>14286</v>
      </c>
      <c r="V6" s="21">
        <f t="shared" si="3"/>
        <v>14.34</v>
      </c>
      <c r="W6" s="21">
        <f t="shared" si="3"/>
        <v>996.23</v>
      </c>
      <c r="X6" s="22">
        <f>IF(X7="",NA(),X7)</f>
        <v>106.05</v>
      </c>
      <c r="Y6" s="22">
        <f t="shared" ref="Y6:AG6" si="4">IF(Y7="",NA(),Y7)</f>
        <v>106.66</v>
      </c>
      <c r="Z6" s="22">
        <f t="shared" si="4"/>
        <v>103.24</v>
      </c>
      <c r="AA6" s="22">
        <f t="shared" si="4"/>
        <v>105.91</v>
      </c>
      <c r="AB6" s="22">
        <f t="shared" si="4"/>
        <v>105.98</v>
      </c>
      <c r="AC6" s="22">
        <f t="shared" si="4"/>
        <v>109.02</v>
      </c>
      <c r="AD6" s="22">
        <f t="shared" si="4"/>
        <v>107.81</v>
      </c>
      <c r="AE6" s="22">
        <f t="shared" si="4"/>
        <v>107.21</v>
      </c>
      <c r="AF6" s="22">
        <f t="shared" si="4"/>
        <v>105.97</v>
      </c>
      <c r="AG6" s="22">
        <f t="shared" si="4"/>
        <v>105.08</v>
      </c>
      <c r="AH6" s="21" t="str">
        <f>IF(AH7="","",IF(AH7="-","【-】","【"&amp;SUBSTITUTE(TEXT(AH7,"#,##0.00"),"-","△")&amp;"】"))</f>
        <v>【107.26】</v>
      </c>
      <c r="AI6" s="21">
        <f>IF(AI7="",NA(),AI7)</f>
        <v>0</v>
      </c>
      <c r="AJ6" s="21">
        <f t="shared" ref="AJ6:AR6" si="5">IF(AJ7="",NA(),AJ7)</f>
        <v>0</v>
      </c>
      <c r="AK6" s="21">
        <f t="shared" si="5"/>
        <v>0</v>
      </c>
      <c r="AL6" s="21">
        <f t="shared" si="5"/>
        <v>0</v>
      </c>
      <c r="AM6" s="21">
        <f t="shared" si="5"/>
        <v>0</v>
      </c>
      <c r="AN6" s="22">
        <f t="shared" si="5"/>
        <v>11</v>
      </c>
      <c r="AO6" s="22">
        <f t="shared" si="5"/>
        <v>8.86</v>
      </c>
      <c r="AP6" s="22">
        <f t="shared" si="5"/>
        <v>7.65</v>
      </c>
      <c r="AQ6" s="22">
        <f t="shared" si="5"/>
        <v>8.52</v>
      </c>
      <c r="AR6" s="22">
        <f t="shared" si="5"/>
        <v>10.8</v>
      </c>
      <c r="AS6" s="21" t="str">
        <f>IF(AS7="","",IF(AS7="-","【-】","【"&amp;SUBSTITUTE(TEXT(AS7,"#,##0.00"),"-","△")&amp;"】"))</f>
        <v>【1.61】</v>
      </c>
      <c r="AT6" s="22">
        <f>IF(AT7="",NA(),AT7)</f>
        <v>1535.83</v>
      </c>
      <c r="AU6" s="22">
        <f t="shared" ref="AU6:BC6" si="6">IF(AU7="",NA(),AU7)</f>
        <v>1654.3</v>
      </c>
      <c r="AV6" s="22">
        <f t="shared" si="6"/>
        <v>1728.09</v>
      </c>
      <c r="AW6" s="22">
        <f t="shared" si="6"/>
        <v>756.42</v>
      </c>
      <c r="AX6" s="22">
        <f t="shared" si="6"/>
        <v>1297.47</v>
      </c>
      <c r="AY6" s="22">
        <f t="shared" si="6"/>
        <v>371.81</v>
      </c>
      <c r="AZ6" s="22">
        <f t="shared" si="6"/>
        <v>384.23</v>
      </c>
      <c r="BA6" s="22">
        <f t="shared" si="6"/>
        <v>364.3</v>
      </c>
      <c r="BB6" s="22">
        <f t="shared" si="6"/>
        <v>378.87</v>
      </c>
      <c r="BC6" s="22">
        <f t="shared" si="6"/>
        <v>362.35</v>
      </c>
      <c r="BD6" s="21" t="str">
        <f>IF(BD7="","",IF(BD7="-","【-】","【"&amp;SUBSTITUTE(TEXT(BD7,"#,##0.00"),"-","△")&amp;"】"))</f>
        <v>【239.69】</v>
      </c>
      <c r="BE6" s="22">
        <f>IF(BE7="",NA(),BE7)</f>
        <v>384.9</v>
      </c>
      <c r="BF6" s="22">
        <f t="shared" ref="BF6:BN6" si="7">IF(BF7="",NA(),BF7)</f>
        <v>388.63</v>
      </c>
      <c r="BG6" s="22">
        <f t="shared" si="7"/>
        <v>402.89</v>
      </c>
      <c r="BH6" s="22">
        <f t="shared" si="7"/>
        <v>422.22</v>
      </c>
      <c r="BI6" s="22">
        <f t="shared" si="7"/>
        <v>439.77</v>
      </c>
      <c r="BJ6" s="22">
        <f t="shared" si="7"/>
        <v>465.85</v>
      </c>
      <c r="BK6" s="22">
        <f t="shared" si="7"/>
        <v>439.43</v>
      </c>
      <c r="BL6" s="22">
        <f t="shared" si="7"/>
        <v>438.41</v>
      </c>
      <c r="BM6" s="22">
        <f t="shared" si="7"/>
        <v>430.23</v>
      </c>
      <c r="BN6" s="22">
        <f t="shared" si="7"/>
        <v>429.24</v>
      </c>
      <c r="BO6" s="21" t="str">
        <f>IF(BO7="","",IF(BO7="-","【-】","【"&amp;SUBSTITUTE(TEXT(BO7,"#,##0.00"),"-","△")&amp;"】"))</f>
        <v>【264.86】</v>
      </c>
      <c r="BP6" s="22">
        <f>IF(BP7="",NA(),BP7)</f>
        <v>103.22</v>
      </c>
      <c r="BQ6" s="22">
        <f t="shared" ref="BQ6:BY6" si="8">IF(BQ7="",NA(),BQ7)</f>
        <v>104.69</v>
      </c>
      <c r="BR6" s="22">
        <f t="shared" si="8"/>
        <v>100.91</v>
      </c>
      <c r="BS6" s="22">
        <f t="shared" si="8"/>
        <v>102.92</v>
      </c>
      <c r="BT6" s="22">
        <f t="shared" si="8"/>
        <v>104.07</v>
      </c>
      <c r="BU6" s="22">
        <f t="shared" si="8"/>
        <v>92.39</v>
      </c>
      <c r="BV6" s="22">
        <f t="shared" si="8"/>
        <v>94.41</v>
      </c>
      <c r="BW6" s="22">
        <f t="shared" si="8"/>
        <v>90.96</v>
      </c>
      <c r="BX6" s="22">
        <f t="shared" si="8"/>
        <v>90.66</v>
      </c>
      <c r="BY6" s="22">
        <f t="shared" si="8"/>
        <v>90.78</v>
      </c>
      <c r="BZ6" s="21" t="str">
        <f>IF(BZ7="","",IF(BZ7="-","【-】","【"&amp;SUBSTITUTE(TEXT(BZ7,"#,##0.00"),"-","△")&amp;"】"))</f>
        <v>【97.59】</v>
      </c>
      <c r="CA6" s="22">
        <f>IF(CA7="",NA(),CA7)</f>
        <v>125.25</v>
      </c>
      <c r="CB6" s="22">
        <f t="shared" ref="CB6:CJ6" si="9">IF(CB7="",NA(),CB7)</f>
        <v>123.86</v>
      </c>
      <c r="CC6" s="22">
        <f t="shared" si="9"/>
        <v>128.72</v>
      </c>
      <c r="CD6" s="22">
        <f t="shared" si="9"/>
        <v>126.95</v>
      </c>
      <c r="CE6" s="22">
        <f t="shared" si="9"/>
        <v>126.49</v>
      </c>
      <c r="CF6" s="22">
        <f t="shared" si="9"/>
        <v>192.98</v>
      </c>
      <c r="CG6" s="22">
        <f t="shared" si="9"/>
        <v>192.13</v>
      </c>
      <c r="CH6" s="22">
        <f t="shared" si="9"/>
        <v>197.04</v>
      </c>
      <c r="CI6" s="22">
        <f t="shared" si="9"/>
        <v>199.33</v>
      </c>
      <c r="CJ6" s="22">
        <f t="shared" si="9"/>
        <v>202.75</v>
      </c>
      <c r="CK6" s="21" t="str">
        <f>IF(CK7="","",IF(CK7="-","【-】","【"&amp;SUBSTITUTE(TEXT(CK7,"#,##0.00"),"-","△")&amp;"】"))</f>
        <v>【181.66】</v>
      </c>
      <c r="CL6" s="22">
        <f>IF(CL7="",NA(),CL7)</f>
        <v>36.68</v>
      </c>
      <c r="CM6" s="22">
        <f t="shared" ref="CM6:CU6" si="10">IF(CM7="",NA(),CM7)</f>
        <v>36.9</v>
      </c>
      <c r="CN6" s="22">
        <f t="shared" si="10"/>
        <v>35.54</v>
      </c>
      <c r="CO6" s="22">
        <f t="shared" si="10"/>
        <v>35.479999999999997</v>
      </c>
      <c r="CP6" s="22">
        <f t="shared" si="10"/>
        <v>35.69</v>
      </c>
      <c r="CQ6" s="22">
        <f t="shared" si="10"/>
        <v>54.43</v>
      </c>
      <c r="CR6" s="22">
        <f t="shared" si="10"/>
        <v>53.87</v>
      </c>
      <c r="CS6" s="22">
        <f t="shared" si="10"/>
        <v>54.49</v>
      </c>
      <c r="CT6" s="22">
        <f t="shared" si="10"/>
        <v>54.8</v>
      </c>
      <c r="CU6" s="22">
        <f t="shared" si="10"/>
        <v>55.47</v>
      </c>
      <c r="CV6" s="21" t="str">
        <f>IF(CV7="","",IF(CV7="-","【-】","【"&amp;SUBSTITUTE(TEXT(CV7,"#,##0.00"),"-","△")&amp;"】"))</f>
        <v>【60.21】</v>
      </c>
      <c r="CW6" s="22">
        <f>IF(CW7="",NA(),CW7)</f>
        <v>90</v>
      </c>
      <c r="CX6" s="22">
        <f t="shared" ref="CX6:DF6" si="11">IF(CX7="",NA(),CX7)</f>
        <v>88.76</v>
      </c>
      <c r="CY6" s="22">
        <f t="shared" si="11"/>
        <v>89.06</v>
      </c>
      <c r="CZ6" s="22">
        <f t="shared" si="11"/>
        <v>87.1</v>
      </c>
      <c r="DA6" s="22">
        <f t="shared" si="11"/>
        <v>87.66</v>
      </c>
      <c r="DB6" s="22">
        <f t="shared" si="11"/>
        <v>79.44</v>
      </c>
      <c r="DC6" s="22">
        <f t="shared" si="11"/>
        <v>79.489999999999995</v>
      </c>
      <c r="DD6" s="22">
        <f t="shared" si="11"/>
        <v>78.8</v>
      </c>
      <c r="DE6" s="22">
        <f t="shared" si="11"/>
        <v>77.98</v>
      </c>
      <c r="DF6" s="22">
        <f t="shared" si="11"/>
        <v>76.97</v>
      </c>
      <c r="DG6" s="21" t="str">
        <f>IF(DG7="","",IF(DG7="-","【-】","【"&amp;SUBSTITUTE(TEXT(DG7,"#,##0.00"),"-","△")&amp;"】"))</f>
        <v>【89.21】</v>
      </c>
      <c r="DH6" s="22">
        <f>IF(DH7="",NA(),DH7)</f>
        <v>41.59</v>
      </c>
      <c r="DI6" s="22">
        <f t="shared" ref="DI6:DQ6" si="12">IF(DI7="",NA(),DI7)</f>
        <v>43.47</v>
      </c>
      <c r="DJ6" s="22">
        <f t="shared" si="12"/>
        <v>45.34</v>
      </c>
      <c r="DK6" s="22">
        <f t="shared" si="12"/>
        <v>46.01</v>
      </c>
      <c r="DL6" s="22">
        <f t="shared" si="12"/>
        <v>46.98</v>
      </c>
      <c r="DM6" s="22">
        <f t="shared" si="12"/>
        <v>49.39</v>
      </c>
      <c r="DN6" s="22">
        <f t="shared" si="12"/>
        <v>50.75</v>
      </c>
      <c r="DO6" s="22">
        <f t="shared" si="12"/>
        <v>51.72</v>
      </c>
      <c r="DP6" s="22">
        <f t="shared" si="12"/>
        <v>52.27</v>
      </c>
      <c r="DQ6" s="22">
        <f t="shared" si="12"/>
        <v>52.87</v>
      </c>
      <c r="DR6" s="21" t="str">
        <f>IF(DR7="","",IF(DR7="-","【-】","【"&amp;SUBSTITUTE(TEXT(DR7,"#,##0.00"),"-","△")&amp;"】"))</f>
        <v>【52.41】</v>
      </c>
      <c r="DS6" s="22">
        <f>IF(DS7="",NA(),DS7)</f>
        <v>0.19</v>
      </c>
      <c r="DT6" s="22">
        <f t="shared" ref="DT6:EB6" si="13">IF(DT7="",NA(),DT7)</f>
        <v>0.19</v>
      </c>
      <c r="DU6" s="22">
        <f t="shared" si="13"/>
        <v>0.19</v>
      </c>
      <c r="DV6" s="22">
        <f t="shared" si="13"/>
        <v>0.19</v>
      </c>
      <c r="DW6" s="22">
        <f t="shared" si="13"/>
        <v>0.19</v>
      </c>
      <c r="DX6" s="22">
        <f t="shared" si="13"/>
        <v>18.57</v>
      </c>
      <c r="DY6" s="22">
        <f t="shared" si="13"/>
        <v>21.14</v>
      </c>
      <c r="DZ6" s="22">
        <f t="shared" si="13"/>
        <v>22.12</v>
      </c>
      <c r="EA6" s="22">
        <f t="shared" si="13"/>
        <v>25.67</v>
      </c>
      <c r="EB6" s="22">
        <f t="shared" si="13"/>
        <v>26.86</v>
      </c>
      <c r="EC6" s="21" t="str">
        <f>IF(EC7="","",IF(EC7="-","【-】","【"&amp;SUBSTITUTE(TEXT(EC7,"#,##0.00"),"-","△")&amp;"】"))</f>
        <v>【26.78】</v>
      </c>
      <c r="ED6" s="22">
        <f>IF(ED7="",NA(),ED7)</f>
        <v>1.49</v>
      </c>
      <c r="EE6" s="22">
        <f t="shared" ref="EE6:EM6" si="14">IF(EE7="",NA(),EE7)</f>
        <v>0.45</v>
      </c>
      <c r="EF6" s="22">
        <f t="shared" si="14"/>
        <v>0.45</v>
      </c>
      <c r="EG6" s="22">
        <f t="shared" si="14"/>
        <v>0.44</v>
      </c>
      <c r="EH6" s="21">
        <f t="shared" si="14"/>
        <v>0</v>
      </c>
      <c r="EI6" s="22">
        <f t="shared" si="14"/>
        <v>0.44</v>
      </c>
      <c r="EJ6" s="22">
        <f t="shared" si="14"/>
        <v>0.5</v>
      </c>
      <c r="EK6" s="22">
        <f t="shared" si="14"/>
        <v>0.4</v>
      </c>
      <c r="EL6" s="22">
        <f t="shared" si="14"/>
        <v>0.4</v>
      </c>
      <c r="EM6" s="22">
        <f t="shared" si="14"/>
        <v>0.39</v>
      </c>
      <c r="EN6" s="21" t="str">
        <f>IF(EN7="","",IF(EN7="-","【-】","【"&amp;SUBSTITUTE(TEXT(EN7,"#,##0.00"),"-","△")&amp;"】"))</f>
        <v>【0.59】</v>
      </c>
    </row>
    <row r="7" spans="1:144" s="23" customFormat="1" x14ac:dyDescent="0.15">
      <c r="A7" s="15"/>
      <c r="B7" s="24">
        <v>2024</v>
      </c>
      <c r="C7" s="24">
        <v>364011</v>
      </c>
      <c r="D7" s="24">
        <v>46</v>
      </c>
      <c r="E7" s="24">
        <v>1</v>
      </c>
      <c r="F7" s="24">
        <v>0</v>
      </c>
      <c r="G7" s="24">
        <v>1</v>
      </c>
      <c r="H7" s="24" t="s">
        <v>93</v>
      </c>
      <c r="I7" s="24" t="s">
        <v>94</v>
      </c>
      <c r="J7" s="24" t="s">
        <v>95</v>
      </c>
      <c r="K7" s="24" t="s">
        <v>96</v>
      </c>
      <c r="L7" s="24" t="s">
        <v>97</v>
      </c>
      <c r="M7" s="24" t="s">
        <v>98</v>
      </c>
      <c r="N7" s="25" t="s">
        <v>99</v>
      </c>
      <c r="O7" s="25">
        <v>78.290000000000006</v>
      </c>
      <c r="P7" s="25">
        <v>100</v>
      </c>
      <c r="Q7" s="25">
        <v>2178</v>
      </c>
      <c r="R7" s="25">
        <v>14356</v>
      </c>
      <c r="S7" s="25">
        <v>14.34</v>
      </c>
      <c r="T7" s="25">
        <v>1001.12</v>
      </c>
      <c r="U7" s="25">
        <v>14286</v>
      </c>
      <c r="V7" s="25">
        <v>14.34</v>
      </c>
      <c r="W7" s="25">
        <v>996.23</v>
      </c>
      <c r="X7" s="25">
        <v>106.05</v>
      </c>
      <c r="Y7" s="25">
        <v>106.66</v>
      </c>
      <c r="Z7" s="25">
        <v>103.24</v>
      </c>
      <c r="AA7" s="25">
        <v>105.91</v>
      </c>
      <c r="AB7" s="25">
        <v>105.98</v>
      </c>
      <c r="AC7" s="25">
        <v>109.02</v>
      </c>
      <c r="AD7" s="25">
        <v>107.81</v>
      </c>
      <c r="AE7" s="25">
        <v>107.21</v>
      </c>
      <c r="AF7" s="25">
        <v>105.97</v>
      </c>
      <c r="AG7" s="25">
        <v>105.08</v>
      </c>
      <c r="AH7" s="25">
        <v>107.26</v>
      </c>
      <c r="AI7" s="25">
        <v>0</v>
      </c>
      <c r="AJ7" s="25">
        <v>0</v>
      </c>
      <c r="AK7" s="25">
        <v>0</v>
      </c>
      <c r="AL7" s="25">
        <v>0</v>
      </c>
      <c r="AM7" s="25">
        <v>0</v>
      </c>
      <c r="AN7" s="25">
        <v>11</v>
      </c>
      <c r="AO7" s="25">
        <v>8.86</v>
      </c>
      <c r="AP7" s="25">
        <v>7.65</v>
      </c>
      <c r="AQ7" s="25">
        <v>8.52</v>
      </c>
      <c r="AR7" s="25">
        <v>10.8</v>
      </c>
      <c r="AS7" s="25">
        <v>1.61</v>
      </c>
      <c r="AT7" s="25">
        <v>1535.83</v>
      </c>
      <c r="AU7" s="25">
        <v>1654.3</v>
      </c>
      <c r="AV7" s="25">
        <v>1728.09</v>
      </c>
      <c r="AW7" s="25">
        <v>756.42</v>
      </c>
      <c r="AX7" s="25">
        <v>1297.47</v>
      </c>
      <c r="AY7" s="25">
        <v>371.81</v>
      </c>
      <c r="AZ7" s="25">
        <v>384.23</v>
      </c>
      <c r="BA7" s="25">
        <v>364.3</v>
      </c>
      <c r="BB7" s="25">
        <v>378.87</v>
      </c>
      <c r="BC7" s="25">
        <v>362.35</v>
      </c>
      <c r="BD7" s="25">
        <v>239.69</v>
      </c>
      <c r="BE7" s="25">
        <v>384.9</v>
      </c>
      <c r="BF7" s="25">
        <v>388.63</v>
      </c>
      <c r="BG7" s="25">
        <v>402.89</v>
      </c>
      <c r="BH7" s="25">
        <v>422.22</v>
      </c>
      <c r="BI7" s="25">
        <v>439.77</v>
      </c>
      <c r="BJ7" s="25">
        <v>465.85</v>
      </c>
      <c r="BK7" s="25">
        <v>439.43</v>
      </c>
      <c r="BL7" s="25">
        <v>438.41</v>
      </c>
      <c r="BM7" s="25">
        <v>430.23</v>
      </c>
      <c r="BN7" s="25">
        <v>429.24</v>
      </c>
      <c r="BO7" s="25">
        <v>264.86</v>
      </c>
      <c r="BP7" s="25">
        <v>103.22</v>
      </c>
      <c r="BQ7" s="25">
        <v>104.69</v>
      </c>
      <c r="BR7" s="25">
        <v>100.91</v>
      </c>
      <c r="BS7" s="25">
        <v>102.92</v>
      </c>
      <c r="BT7" s="25">
        <v>104.07</v>
      </c>
      <c r="BU7" s="25">
        <v>92.39</v>
      </c>
      <c r="BV7" s="25">
        <v>94.41</v>
      </c>
      <c r="BW7" s="25">
        <v>90.96</v>
      </c>
      <c r="BX7" s="25">
        <v>90.66</v>
      </c>
      <c r="BY7" s="25">
        <v>90.78</v>
      </c>
      <c r="BZ7" s="25">
        <v>97.59</v>
      </c>
      <c r="CA7" s="25">
        <v>125.25</v>
      </c>
      <c r="CB7" s="25">
        <v>123.86</v>
      </c>
      <c r="CC7" s="25">
        <v>128.72</v>
      </c>
      <c r="CD7" s="25">
        <v>126.95</v>
      </c>
      <c r="CE7" s="25">
        <v>126.49</v>
      </c>
      <c r="CF7" s="25">
        <v>192.98</v>
      </c>
      <c r="CG7" s="25">
        <v>192.13</v>
      </c>
      <c r="CH7" s="25">
        <v>197.04</v>
      </c>
      <c r="CI7" s="25">
        <v>199.33</v>
      </c>
      <c r="CJ7" s="25">
        <v>202.75</v>
      </c>
      <c r="CK7" s="25">
        <v>181.66</v>
      </c>
      <c r="CL7" s="25">
        <v>36.68</v>
      </c>
      <c r="CM7" s="25">
        <v>36.9</v>
      </c>
      <c r="CN7" s="25">
        <v>35.54</v>
      </c>
      <c r="CO7" s="25">
        <v>35.479999999999997</v>
      </c>
      <c r="CP7" s="25">
        <v>35.69</v>
      </c>
      <c r="CQ7" s="25">
        <v>54.43</v>
      </c>
      <c r="CR7" s="25">
        <v>53.87</v>
      </c>
      <c r="CS7" s="25">
        <v>54.49</v>
      </c>
      <c r="CT7" s="25">
        <v>54.8</v>
      </c>
      <c r="CU7" s="25">
        <v>55.47</v>
      </c>
      <c r="CV7" s="25">
        <v>60.21</v>
      </c>
      <c r="CW7" s="25">
        <v>90</v>
      </c>
      <c r="CX7" s="25">
        <v>88.76</v>
      </c>
      <c r="CY7" s="25">
        <v>89.06</v>
      </c>
      <c r="CZ7" s="25">
        <v>87.1</v>
      </c>
      <c r="DA7" s="25">
        <v>87.66</v>
      </c>
      <c r="DB7" s="25">
        <v>79.44</v>
      </c>
      <c r="DC7" s="25">
        <v>79.489999999999995</v>
      </c>
      <c r="DD7" s="25">
        <v>78.8</v>
      </c>
      <c r="DE7" s="25">
        <v>77.98</v>
      </c>
      <c r="DF7" s="25">
        <v>76.97</v>
      </c>
      <c r="DG7" s="25">
        <v>89.21</v>
      </c>
      <c r="DH7" s="25">
        <v>41.59</v>
      </c>
      <c r="DI7" s="25">
        <v>43.47</v>
      </c>
      <c r="DJ7" s="25">
        <v>45.34</v>
      </c>
      <c r="DK7" s="25">
        <v>46.01</v>
      </c>
      <c r="DL7" s="25">
        <v>46.98</v>
      </c>
      <c r="DM7" s="25">
        <v>49.39</v>
      </c>
      <c r="DN7" s="25">
        <v>50.75</v>
      </c>
      <c r="DO7" s="25">
        <v>51.72</v>
      </c>
      <c r="DP7" s="25">
        <v>52.27</v>
      </c>
      <c r="DQ7" s="25">
        <v>52.87</v>
      </c>
      <c r="DR7" s="25">
        <v>52.41</v>
      </c>
      <c r="DS7" s="25">
        <v>0.19</v>
      </c>
      <c r="DT7" s="25">
        <v>0.19</v>
      </c>
      <c r="DU7" s="25">
        <v>0.19</v>
      </c>
      <c r="DV7" s="25">
        <v>0.19</v>
      </c>
      <c r="DW7" s="25">
        <v>0.19</v>
      </c>
      <c r="DX7" s="25">
        <v>18.57</v>
      </c>
      <c r="DY7" s="25">
        <v>21.14</v>
      </c>
      <c r="DZ7" s="25">
        <v>22.12</v>
      </c>
      <c r="EA7" s="25">
        <v>25.67</v>
      </c>
      <c r="EB7" s="25">
        <v>26.86</v>
      </c>
      <c r="EC7" s="25">
        <v>26.78</v>
      </c>
      <c r="ED7" s="25">
        <v>1.49</v>
      </c>
      <c r="EE7" s="25">
        <v>0.45</v>
      </c>
      <c r="EF7" s="25">
        <v>0.45</v>
      </c>
      <c r="EG7" s="25">
        <v>0.44</v>
      </c>
      <c r="EH7" s="25">
        <v>0</v>
      </c>
      <c r="EI7" s="25">
        <v>0.44</v>
      </c>
      <c r="EJ7" s="25">
        <v>0.5</v>
      </c>
      <c r="EK7" s="25">
        <v>0.4</v>
      </c>
      <c r="EL7" s="25">
        <v>0.4</v>
      </c>
      <c r="EM7" s="25">
        <v>0.39</v>
      </c>
      <c r="EN7" s="25">
        <v>0.59</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107</v>
      </c>
      <c r="D13" t="s">
        <v>107</v>
      </c>
      <c r="E13" t="s">
        <v>107</v>
      </c>
      <c r="F13" t="s">
        <v>107</v>
      </c>
      <c r="G13" t="s">
        <v>108</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廣田 真也</cp:lastModifiedBy>
  <cp:lastPrinted>2026-02-02T07:44:24Z</cp:lastPrinted>
  <dcterms:created xsi:type="dcterms:W3CDTF">2025-12-12T09:22:17Z</dcterms:created>
  <dcterms:modified xsi:type="dcterms:W3CDTF">2026-02-02T08:05:09Z</dcterms:modified>
  <cp:category/>
</cp:coreProperties>
</file>