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AlgorithmName="SHA-512" workbookHashValue="AkBePJn3VFmgI1HRyNPziWTfsxWV9IhjNiEPQgbNCT55xRwa0ooC9Dh91sizEhUdVV0mFhw0vySx3GV3em7Sjw==" workbookSaltValue="dLZvVqTSzQU1tRFjo55yjw==" workbookSpinCount="100000" lockStructure="1"/>
  <bookViews>
    <workbookView xWindow="0" yWindow="0" windowWidth="23040" windowHeight="9210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J85" i="4"/>
  <c r="I85" i="4"/>
  <c r="H85" i="4"/>
  <c r="F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<sst xmlns="http://schemas.openxmlformats.org/spreadsheetml/2006/main" count="228" uniqueCount="113">
  <si>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</si>
  <si>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</si>
  <si>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</si>
  <si>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</si>
  <si>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</si>
  <si>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</si>
  <si>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</si>
  <si>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</si>
  <si>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</si>
  <si>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</si>
  <si>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</si>
  <si>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</si>
  <si>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</si>
  <si>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</si>
  <si>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</si>
  <si>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</si>
  <si>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</si>
  <si>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</si>
  <si>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</si>
  <si>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</si>
  <si>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</si>
  <si>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</si>
  <si>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</si>
  <si>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</si>
  <si>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</si>
  <si>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</si>
  <si>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</si>
  <si>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</si>
  <si>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</si>
  <si>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</si>
  <si>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</si>
  <si>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</si>
  <si>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</si>
  <si>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</si>
  <si>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</si>
  <si>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</si>
  <si>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</si>
  <si>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</si>
  <si>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</si>
  <si>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</si>
  <si>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</si>
  <si>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</si>
  <si>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</si>
  <si>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</si>
  <si>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</si>
  <si>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</si>
  <si>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</si>
  <si>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</si>
  <si>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</si>
  <si>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</si>
  <si>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</si>
  <si>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</si>
  <si>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</si>
  <si>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</si>
  <si>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</si>
  <si>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</si>
  <si>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</si>
  <si>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</si>
  <si>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</si>
  <si>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</si>
  <si>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</si>
  <si>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</si>
  <si>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</si>
  <si>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</si>
  <si>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</si>
  <si>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</si>
  <si>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</si>
  <si>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</si>
  <si>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</si>
  <si>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</si>
  <si>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</si>
  <si>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</si>
  <si>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</si>
  <si>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</si>
  <si>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</si>
  <si>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</si>
  <si>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</si>
  <si>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</si>
  <si>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</si>
  <si>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</si>
  <si>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</si>
  <si>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</si>
  <si>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</si>
  <si>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</si>
  <si>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</si>
  <si>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</si>
  <si>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</si>
  <si>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</si>
  <si>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</si>
  <si>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</si>
  <si>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</si>
  <si>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</si>
  <si>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</si>
  <si>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徳島県　海陽町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</si>
  <si>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</si>
  <si>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</si>
  <si>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</si>
  <si>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</si>
  <si>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</si>
  <si>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</si>
  <si>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</si>
  <si>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</si>
  <si>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</si>
  <si>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</si>
  <si>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</si>
  <si>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</si>
  <si>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</si>
  <si>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</si>
  <si>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</si>
  <si>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</si>
  <si>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平成８年度～平成１６年度にかけて石綿セメント管等老朽管の更新を行っている。
　道路の改修や公共下水道工事の施工に合わせ、水道管の更新を実施している状況ではあるが、重要幹線管路の耐震化に向けて早急に取り組んでいく必要がある。</t>
  </si>
  <si>
    <t>　給水人口の減少や節水意識の向上等により、給水収益は減少傾向にある一方、安定した水の供給を図るため、施設の修繕・更新・耐震化は継続して実施していく必要がある。
　経営戦略に基づき、投資・財政計画を十分検討して、効率的な経営を図っていく。</t>
  </si>
  <si>
    <t>　現状では経常収支比率や料金回収率などの各指標において、経営状況は健全であるといえるが、給水人口の減少や節水意識の向上等により、給水収益は減少傾向にある。
　令和２年度に簡易水道との会計統合を行い、水道料金の統一を行い給水収益は増加したが、管路の老朽化や重要幹線管路の耐震化等もあり、定期的に料金体系の見直しや施設統合なども検討していく。
　材料費や動力費の高騰に伴い、支出が増加傾向にあり、令和５年度に経営戦略の見直しを行ったが、経営戦略を基に今後も効率的な経営を図っていく。</t>
    <rPh sb="216" eb="218">
      <t>ケイエイ</t>
    </rPh>
    <rPh sb="218" eb="220">
      <t>センリャク</t>
    </rPh>
    <rPh sb="221" eb="222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</si>
</sst>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0.44</c:v>
                </c:pt>
                <c:pt idx="2">
                  <c:v>0.11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23-42FD-9CC7-9EED2AE5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017408"/>
        <c:axId val="94027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0.36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23-42FD-9CC7-9EED2AE5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7408"/>
        <c:axId val="94027776"/>
      </c:lineChart>
      <c:dateAx>
        <c:axId val="9401740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94027776"/>
        <c:crosses val="autoZero"/>
        <c:auto val="1"/>
        <c:lblOffset val="100"/>
        <c:baseTimeUnit val="years"/>
      </c:dateAx>
      <c:valAx>
        <c:axId val="94027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017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43.83</c:v>
                </c:pt>
                <c:pt idx="1">
                  <c:v>43.46</c:v>
                </c:pt>
                <c:pt idx="2">
                  <c:v>72.84</c:v>
                </c:pt>
                <c:pt idx="3">
                  <c:v>69.78</c:v>
                </c:pt>
                <c:pt idx="4">
                  <c:v>70.400000000000006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5D-433E-8D86-2DE7F665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51968"/>
        <c:axId val="9805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49.38</c:v>
                </c:pt>
                <c:pt idx="1">
                  <c:v>50.09</c:v>
                </c:pt>
                <c:pt idx="2">
                  <c:v>50.1</c:v>
                </c:pt>
                <c:pt idx="3">
                  <c:v>49.76</c:v>
                </c:pt>
                <c:pt idx="4">
                  <c:v>49.74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5D-433E-8D86-2DE7F665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51968"/>
        <c:axId val="98058240"/>
      </c:lineChart>
      <c:dateAx>
        <c:axId val="9805196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98058240"/>
        <c:crosses val="autoZero"/>
        <c:auto val="1"/>
        <c:lblOffset val="100"/>
        <c:baseTimeUnit val="years"/>
      </c:dateAx>
      <c:valAx>
        <c:axId val="9805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051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73.58</c:v>
                </c:pt>
                <c:pt idx="1">
                  <c:v>74.19</c:v>
                </c:pt>
                <c:pt idx="2">
                  <c:v>73.56</c:v>
                </c:pt>
                <c:pt idx="3">
                  <c:v>76.180000000000007</c:v>
                </c:pt>
                <c:pt idx="4">
                  <c:v>75.7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80-4258-BEF7-F2B6A21E4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17888"/>
        <c:axId val="98120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78.010000000000005</c:v>
                </c:pt>
                <c:pt idx="1">
                  <c:v>77.599999999999994</c:v>
                </c:pt>
                <c:pt idx="2">
                  <c:v>77.3</c:v>
                </c:pt>
                <c:pt idx="3">
                  <c:v>76.64</c:v>
                </c:pt>
                <c:pt idx="4">
                  <c:v>75.37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80-4258-BEF7-F2B6A21E4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17888"/>
        <c:axId val="98120064"/>
      </c:lineChart>
      <c:dateAx>
        <c:axId val="981178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98120064"/>
        <c:crosses val="autoZero"/>
        <c:auto val="1"/>
        <c:lblOffset val="100"/>
        <c:baseTimeUnit val="years"/>
      </c:dateAx>
      <c:valAx>
        <c:axId val="98120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117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120.34</c:v>
                </c:pt>
                <c:pt idx="1">
                  <c:v>114.35</c:v>
                </c:pt>
                <c:pt idx="2">
                  <c:v>115.85</c:v>
                </c:pt>
                <c:pt idx="3">
                  <c:v>108.92</c:v>
                </c:pt>
                <c:pt idx="4">
                  <c:v>106.76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C6-443E-8233-7B5C67CB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00544"/>
        <c:axId val="95506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105.34</c:v>
                </c:pt>
                <c:pt idx="1">
                  <c:v>105.77</c:v>
                </c:pt>
                <c:pt idx="2">
                  <c:v>104.82</c:v>
                </c:pt>
                <c:pt idx="3">
                  <c:v>106.46</c:v>
                </c:pt>
                <c:pt idx="4">
                  <c:v>103.41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C6-443E-8233-7B5C67CB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00544"/>
        <c:axId val="95506816"/>
      </c:lineChart>
      <c:dateAx>
        <c:axId val="955005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95506816"/>
        <c:crosses val="autoZero"/>
        <c:auto val="1"/>
        <c:lblOffset val="100"/>
        <c:baseTimeUnit val="years"/>
      </c:dateAx>
      <c:valAx>
        <c:axId val="95506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500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51.53</c:v>
                </c:pt>
                <c:pt idx="1">
                  <c:v>53.66</c:v>
                </c:pt>
                <c:pt idx="2">
                  <c:v>55.03</c:v>
                </c:pt>
                <c:pt idx="3">
                  <c:v>57.06</c:v>
                </c:pt>
                <c:pt idx="4">
                  <c:v>59.22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3C-4134-84BD-5D3DD841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37792"/>
        <c:axId val="95556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47.5</c:v>
                </c:pt>
                <c:pt idx="1">
                  <c:v>48.41</c:v>
                </c:pt>
                <c:pt idx="2">
                  <c:v>50.02</c:v>
                </c:pt>
                <c:pt idx="3">
                  <c:v>51.38</c:v>
                </c:pt>
                <c:pt idx="4">
                  <c:v>52.3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3C-4134-84BD-5D3DD841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37792"/>
        <c:axId val="95556352"/>
      </c:lineChart>
      <c:dateAx>
        <c:axId val="955377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95556352"/>
        <c:crosses val="autoZero"/>
        <c:auto val="1"/>
        <c:lblOffset val="100"/>
        <c:baseTimeUnit val="years"/>
      </c:dateAx>
      <c:valAx>
        <c:axId val="95556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537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2.33</c:v>
                </c:pt>
                <c:pt idx="4" formatCode="#,##0.00;&quot;△&quot;#,##0.00;&quot;-&quot;">
                  <c:v>2.33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25-4064-A001-04B3520A8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83232"/>
        <c:axId val="95597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17.399999999999999</c:v>
                </c:pt>
                <c:pt idx="1">
                  <c:v>18.64</c:v>
                </c:pt>
                <c:pt idx="2">
                  <c:v>19.510000000000002</c:v>
                </c:pt>
                <c:pt idx="3">
                  <c:v>21.6</c:v>
                </c:pt>
                <c:pt idx="4">
                  <c:v>23.36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25-4064-A001-04B3520A8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83232"/>
        <c:axId val="95597696"/>
      </c:lineChart>
      <c:dateAx>
        <c:axId val="955832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95597696"/>
        <c:crosses val="autoZero"/>
        <c:auto val="1"/>
        <c:lblOffset val="100"/>
        <c:baseTimeUnit val="years"/>
      </c:dateAx>
      <c:valAx>
        <c:axId val="95597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583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F7-4443-B879-D079CD11B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39424"/>
        <c:axId val="95641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24.04</c:v>
                </c:pt>
                <c:pt idx="1">
                  <c:v>28.03</c:v>
                </c:pt>
                <c:pt idx="2">
                  <c:v>26.73</c:v>
                </c:pt>
                <c:pt idx="3">
                  <c:v>27.85</c:v>
                </c:pt>
                <c:pt idx="4">
                  <c:v>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F7-4443-B879-D079CD11B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39424"/>
        <c:axId val="95641600"/>
      </c:lineChart>
      <c:dateAx>
        <c:axId val="9563942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95641600"/>
        <c:crosses val="autoZero"/>
        <c:auto val="1"/>
        <c:lblOffset val="100"/>
        <c:baseTimeUnit val="years"/>
      </c:dateAx>
      <c:valAx>
        <c:axId val="95641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639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634.92999999999995</c:v>
                </c:pt>
                <c:pt idx="1">
                  <c:v>651.71</c:v>
                </c:pt>
                <c:pt idx="2">
                  <c:v>732.66</c:v>
                </c:pt>
                <c:pt idx="3">
                  <c:v>775.55</c:v>
                </c:pt>
                <c:pt idx="4">
                  <c:v>744.28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62-44A9-AF67-E6C54742A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682944"/>
        <c:axId val="9568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305.08</c:v>
                </c:pt>
                <c:pt idx="1">
                  <c:v>305.33999999999997</c:v>
                </c:pt>
                <c:pt idx="2">
                  <c:v>310.01</c:v>
                </c:pt>
                <c:pt idx="3">
                  <c:v>311.12</c:v>
                </c:pt>
                <c:pt idx="4">
                  <c:v>293.51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62-44A9-AF67-E6C54742A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82944"/>
        <c:axId val="95684864"/>
      </c:lineChart>
      <c:dateAx>
        <c:axId val="956829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95684864"/>
        <c:crosses val="autoZero"/>
        <c:auto val="1"/>
        <c:lblOffset val="100"/>
        <c:baseTimeUnit val="years"/>
      </c:dateAx>
      <c:valAx>
        <c:axId val="956848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682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529.28</c:v>
                </c:pt>
                <c:pt idx="1">
                  <c:v>468.43</c:v>
                </c:pt>
                <c:pt idx="2">
                  <c:v>437.96</c:v>
                </c:pt>
                <c:pt idx="3">
                  <c:v>401.33</c:v>
                </c:pt>
                <c:pt idx="4">
                  <c:v>361.4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DD-437F-A266-24ED3A988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28384"/>
        <c:axId val="9573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585.59</c:v>
                </c:pt>
                <c:pt idx="1">
                  <c:v>561.34</c:v>
                </c:pt>
                <c:pt idx="2">
                  <c:v>538.33000000000004</c:v>
                </c:pt>
                <c:pt idx="3">
                  <c:v>515.14</c:v>
                </c:pt>
                <c:pt idx="4">
                  <c:v>498.34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DD-437F-A266-24ED3A988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28384"/>
        <c:axId val="95730304"/>
      </c:lineChart>
      <c:dateAx>
        <c:axId val="9572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95730304"/>
        <c:crosses val="autoZero"/>
        <c:auto val="1"/>
        <c:lblOffset val="100"/>
        <c:baseTimeUnit val="years"/>
      </c:dateAx>
      <c:valAx>
        <c:axId val="95730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72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125.12</c:v>
                </c:pt>
                <c:pt idx="1">
                  <c:v>116.14</c:v>
                </c:pt>
                <c:pt idx="2">
                  <c:v>118.22</c:v>
                </c:pt>
                <c:pt idx="3">
                  <c:v>109.27</c:v>
                </c:pt>
                <c:pt idx="4">
                  <c:v>106.7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45-412F-BD83-3E4816F2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57440"/>
        <c:axId val="95759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82.78</c:v>
                </c:pt>
                <c:pt idx="1">
                  <c:v>84.82</c:v>
                </c:pt>
                <c:pt idx="2">
                  <c:v>82.29</c:v>
                </c:pt>
                <c:pt idx="3">
                  <c:v>84.16</c:v>
                </c:pt>
                <c:pt idx="4">
                  <c:v>81.45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45-412F-BD83-3E4816F2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57440"/>
        <c:axId val="95759360"/>
      </c:lineChart>
      <c:dateAx>
        <c:axId val="9575744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95759360"/>
        <c:crosses val="autoZero"/>
        <c:auto val="1"/>
        <c:lblOffset val="100"/>
        <c:baseTimeUnit val="years"/>
      </c:dateAx>
      <c:valAx>
        <c:axId val="95759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757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113.04</c:v>
                </c:pt>
                <c:pt idx="1">
                  <c:v>124.27</c:v>
                </c:pt>
                <c:pt idx="2">
                  <c:v>122.82</c:v>
                </c:pt>
                <c:pt idx="3">
                  <c:v>132.69999999999999</c:v>
                </c:pt>
                <c:pt idx="4">
                  <c:v>136.16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A8-48F2-896A-5933AAB9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98784"/>
        <c:axId val="9580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225.09</c:v>
                </c:pt>
                <c:pt idx="1">
                  <c:v>224.82</c:v>
                </c:pt>
                <c:pt idx="2">
                  <c:v>230.85</c:v>
                </c:pt>
                <c:pt idx="3">
                  <c:v>230.21</c:v>
                </c:pt>
                <c:pt idx="4">
                  <c:v>240.31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AA8-48F2-896A-5933AAB9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98784"/>
        <c:axId val="95800704"/>
      </c:lineChart>
      <c:dateAx>
        <c:axId val="957987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95800704"/>
        <c:crosses val="autoZero"/>
        <c:auto val="1"/>
        <c:lblOffset val="100"/>
        <c:baseTimeUnit val="years"/>
      </c:dateAx>
      <c:valAx>
        <c:axId val="9580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798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10" zoomScale="70" zoomScaleNormal="7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徳島県　海陽町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A8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8199</v>
      </c>
      <c r="AM8" s="44"/>
      <c r="AN8" s="44"/>
      <c r="AO8" s="44"/>
      <c r="AP8" s="44"/>
      <c r="AQ8" s="44"/>
      <c r="AR8" s="44"/>
      <c r="AS8" s="44"/>
      <c r="AT8" s="45">
        <f>データ!$S$6</f>
        <v>327.67</v>
      </c>
      <c r="AU8" s="46"/>
      <c r="AV8" s="46"/>
      <c r="AW8" s="46"/>
      <c r="AX8" s="46"/>
      <c r="AY8" s="46"/>
      <c r="AZ8" s="46"/>
      <c r="BA8" s="46"/>
      <c r="BB8" s="47">
        <f>データ!$T$6</f>
        <v>25.02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77.86</v>
      </c>
      <c r="J10" s="46"/>
      <c r="K10" s="46"/>
      <c r="L10" s="46"/>
      <c r="M10" s="46"/>
      <c r="N10" s="46"/>
      <c r="O10" s="74"/>
      <c r="P10" s="47">
        <f>データ!$P$6</f>
        <v>88.56</v>
      </c>
      <c r="Q10" s="47"/>
      <c r="R10" s="47"/>
      <c r="S10" s="47"/>
      <c r="T10" s="47"/>
      <c r="U10" s="47"/>
      <c r="V10" s="47"/>
      <c r="W10" s="44">
        <f>データ!$Q$6</f>
        <v>2690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7175</v>
      </c>
      <c r="AM10" s="44"/>
      <c r="AN10" s="44"/>
      <c r="AO10" s="44"/>
      <c r="AP10" s="44"/>
      <c r="AQ10" s="44"/>
      <c r="AR10" s="44"/>
      <c r="AS10" s="44"/>
      <c r="AT10" s="45">
        <f>データ!$V$6</f>
        <v>17.12</v>
      </c>
      <c r="AU10" s="46"/>
      <c r="AV10" s="46"/>
      <c r="AW10" s="46"/>
      <c r="AX10" s="46"/>
      <c r="AY10" s="46"/>
      <c r="AZ10" s="46"/>
      <c r="BA10" s="46"/>
      <c r="BB10" s="47">
        <f>データ!$W$6</f>
        <v>419.1</v>
      </c>
      <c r="BC10" s="47"/>
      <c r="BD10" s="47"/>
      <c r="BE10" s="47"/>
      <c r="BF10" s="47"/>
      <c r="BG10" s="47"/>
      <c r="BH10" s="47"/>
      <c r="BI10" s="47"/>
      <c r="BJ10" s="2"/>
      <c r="BK10" s="2"/>
      <c r="BL10" s="56" t="s">
        <v>21</v>
      </c>
      <c r="BM10" s="57"/>
      <c r="BN10" s="58" t="s">
        <v>22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68" t="s">
        <v>25</v>
      </c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70"/>
    </row>
    <row r="15" spans="1:78" ht="13.5" customHeight="1" x14ac:dyDescent="0.15">
      <c r="A15" s="2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7"/>
      <c r="BK15" s="2"/>
      <c r="BL15" s="71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5" t="s">
        <v>112</v>
      </c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5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5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5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5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5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5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5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5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5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5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5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5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5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5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5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5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5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5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5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5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5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5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5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5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5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5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5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5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7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8" t="s">
        <v>26</v>
      </c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7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1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5" t="s">
        <v>110</v>
      </c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5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5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5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5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5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5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5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5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5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5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5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5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7"/>
    </row>
    <row r="60" spans="1:78" ht="13.5" customHeight="1" x14ac:dyDescent="0.15">
      <c r="A60" s="2"/>
      <c r="B60" s="65" t="s">
        <v>27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7"/>
      <c r="BK60" s="2"/>
      <c r="BL60" s="75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7"/>
    </row>
    <row r="61" spans="1:78" ht="13.5" customHeight="1" x14ac:dyDescent="0.15">
      <c r="A61" s="2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7"/>
      <c r="BK61" s="2"/>
      <c r="BL61" s="75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5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5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7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8" t="s">
        <v>28</v>
      </c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7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1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5" t="s">
        <v>111</v>
      </c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5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5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5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5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5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5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5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5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5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5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5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5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5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5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5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8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80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2jdKNCSO71UIVYSel+Ph1OuNY2OvcSOkFPvk60HrO6JH/osI3hegOvaM5YfuwqjTjGUH9PKW6szOkMAjrYq2xw==" saltValue="k0rOjfYB68u79eq2DzLOWg==" spinCount="100000" sheet="1" objects="1" scenarios="1" formatCells="0" formatColumns="0" formatRows="0"/>
  <mergeCells count="48">
    <mergeCell ref="BL16:BZ44"/>
    <mergeCell ref="BL47:BZ63"/>
    <mergeCell ref="BL66:BZ82"/>
    <mergeCell ref="BL45:BZ46"/>
    <mergeCell ref="B60:BJ61"/>
    <mergeCell ref="BL64:BZ65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AT9:BA9"/>
    <mergeCell ref="BB9:BI9"/>
    <mergeCell ref="BL9:BM9"/>
    <mergeCell ref="BN9:BY9"/>
    <mergeCell ref="BB10:BI10"/>
    <mergeCell ref="BL10:BM10"/>
    <mergeCell ref="BN10:BY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363880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徳島県　海陽町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77.86</v>
      </c>
      <c r="P6" s="21">
        <f t="shared" si="3"/>
        <v>88.56</v>
      </c>
      <c r="Q6" s="21">
        <f t="shared" si="3"/>
        <v>2690</v>
      </c>
      <c r="R6" s="21">
        <f t="shared" si="3"/>
        <v>8199</v>
      </c>
      <c r="S6" s="21">
        <f t="shared" si="3"/>
        <v>327.67</v>
      </c>
      <c r="T6" s="21">
        <f t="shared" si="3"/>
        <v>25.02</v>
      </c>
      <c r="U6" s="21">
        <f t="shared" si="3"/>
        <v>7175</v>
      </c>
      <c r="V6" s="21">
        <f t="shared" si="3"/>
        <v>17.12</v>
      </c>
      <c r="W6" s="21">
        <f t="shared" si="3"/>
        <v>419.1</v>
      </c>
      <c r="X6" s="22">
        <f>IF(X7="",NA(),X7)</f>
        <v>120.34</v>
      </c>
      <c r="Y6" s="22">
        <f t="shared" ref="Y6:AG6" si="4">IF(Y7="",NA(),Y7)</f>
        <v>114.35</v>
      </c>
      <c r="Z6" s="22">
        <f t="shared" si="4"/>
        <v>115.85</v>
      </c>
      <c r="AA6" s="22">
        <f t="shared" si="4"/>
        <v>108.92</v>
      </c>
      <c r="AB6" s="22">
        <f t="shared" si="4"/>
        <v>106.76</v>
      </c>
      <c r="AC6" s="22">
        <f t="shared" si="4"/>
        <v>105.34</v>
      </c>
      <c r="AD6" s="22">
        <f t="shared" si="4"/>
        <v>105.77</v>
      </c>
      <c r="AE6" s="22">
        <f t="shared" si="4"/>
        <v>104.82</v>
      </c>
      <c r="AF6" s="22">
        <f t="shared" si="4"/>
        <v>106.46</v>
      </c>
      <c r="AG6" s="22">
        <f t="shared" si="4"/>
        <v>103.41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24.04</v>
      </c>
      <c r="AO6" s="22">
        <f t="shared" si="5"/>
        <v>28.03</v>
      </c>
      <c r="AP6" s="22">
        <f t="shared" si="5"/>
        <v>26.73</v>
      </c>
      <c r="AQ6" s="22">
        <f t="shared" si="5"/>
        <v>27.85</v>
      </c>
      <c r="AR6" s="22">
        <f t="shared" si="5"/>
        <v>28</v>
      </c>
      <c r="AS6" s="21" t="str">
        <f>IF(AS7="","",IF(AS7="-","【-】","【"&amp;SUBSTITUTE(TEXT(AS7,"#,##0.00"),"-","△")&amp;"】"))</f>
        <v>【1.61】</v>
      </c>
      <c r="AT6" s="22">
        <f>IF(AT7="",NA(),AT7)</f>
        <v>634.92999999999995</v>
      </c>
      <c r="AU6" s="22">
        <f t="shared" ref="AU6:BC6" si="6">IF(AU7="",NA(),AU7)</f>
        <v>651.71</v>
      </c>
      <c r="AV6" s="22">
        <f t="shared" si="6"/>
        <v>732.66</v>
      </c>
      <c r="AW6" s="22">
        <f t="shared" si="6"/>
        <v>775.55</v>
      </c>
      <c r="AX6" s="22">
        <f t="shared" si="6"/>
        <v>744.28</v>
      </c>
      <c r="AY6" s="22">
        <f t="shared" si="6"/>
        <v>305.08</v>
      </c>
      <c r="AZ6" s="22">
        <f t="shared" si="6"/>
        <v>305.33999999999997</v>
      </c>
      <c r="BA6" s="22">
        <f t="shared" si="6"/>
        <v>310.01</v>
      </c>
      <c r="BB6" s="22">
        <f t="shared" si="6"/>
        <v>311.12</v>
      </c>
      <c r="BC6" s="22">
        <f t="shared" si="6"/>
        <v>293.51</v>
      </c>
      <c r="BD6" s="21" t="str">
        <f>IF(BD7="","",IF(BD7="-","【-】","【"&amp;SUBSTITUTE(TEXT(BD7,"#,##0.00"),"-","△")&amp;"】"))</f>
        <v>【239.69】</v>
      </c>
      <c r="BE6" s="22">
        <f>IF(BE7="",NA(),BE7)</f>
        <v>529.28</v>
      </c>
      <c r="BF6" s="22">
        <f t="shared" ref="BF6:BN6" si="7">IF(BF7="",NA(),BF7)</f>
        <v>468.43</v>
      </c>
      <c r="BG6" s="22">
        <f t="shared" si="7"/>
        <v>437.96</v>
      </c>
      <c r="BH6" s="22">
        <f t="shared" si="7"/>
        <v>401.33</v>
      </c>
      <c r="BI6" s="22">
        <f t="shared" si="7"/>
        <v>361.4</v>
      </c>
      <c r="BJ6" s="22">
        <f t="shared" si="7"/>
        <v>585.59</v>
      </c>
      <c r="BK6" s="22">
        <f t="shared" si="7"/>
        <v>561.34</v>
      </c>
      <c r="BL6" s="22">
        <f t="shared" si="7"/>
        <v>538.33000000000004</v>
      </c>
      <c r="BM6" s="22">
        <f t="shared" si="7"/>
        <v>515.14</v>
      </c>
      <c r="BN6" s="22">
        <f t="shared" si="7"/>
        <v>498.34</v>
      </c>
      <c r="BO6" s="21" t="str">
        <f>IF(BO7="","",IF(BO7="-","【-】","【"&amp;SUBSTITUTE(TEXT(BO7,"#,##0.00"),"-","△")&amp;"】"))</f>
        <v>【264.86】</v>
      </c>
      <c r="BP6" s="22">
        <f>IF(BP7="",NA(),BP7)</f>
        <v>125.12</v>
      </c>
      <c r="BQ6" s="22">
        <f t="shared" ref="BQ6:BY6" si="8">IF(BQ7="",NA(),BQ7)</f>
        <v>116.14</v>
      </c>
      <c r="BR6" s="22">
        <f t="shared" si="8"/>
        <v>118.22</v>
      </c>
      <c r="BS6" s="22">
        <f t="shared" si="8"/>
        <v>109.27</v>
      </c>
      <c r="BT6" s="22">
        <f t="shared" si="8"/>
        <v>106.7</v>
      </c>
      <c r="BU6" s="22">
        <f t="shared" si="8"/>
        <v>82.78</v>
      </c>
      <c r="BV6" s="22">
        <f t="shared" si="8"/>
        <v>84.82</v>
      </c>
      <c r="BW6" s="22">
        <f t="shared" si="8"/>
        <v>82.29</v>
      </c>
      <c r="BX6" s="22">
        <f t="shared" si="8"/>
        <v>84.16</v>
      </c>
      <c r="BY6" s="22">
        <f t="shared" si="8"/>
        <v>81.45</v>
      </c>
      <c r="BZ6" s="21" t="str">
        <f>IF(BZ7="","",IF(BZ7="-","【-】","【"&amp;SUBSTITUTE(TEXT(BZ7,"#,##0.00"),"-","△")&amp;"】"))</f>
        <v>【97.59】</v>
      </c>
      <c r="CA6" s="22">
        <f>IF(CA7="",NA(),CA7)</f>
        <v>113.04</v>
      </c>
      <c r="CB6" s="22">
        <f t="shared" ref="CB6:CJ6" si="9">IF(CB7="",NA(),CB7)</f>
        <v>124.27</v>
      </c>
      <c r="CC6" s="22">
        <f t="shared" si="9"/>
        <v>122.82</v>
      </c>
      <c r="CD6" s="22">
        <f t="shared" si="9"/>
        <v>132.69999999999999</v>
      </c>
      <c r="CE6" s="22">
        <f t="shared" si="9"/>
        <v>136.16</v>
      </c>
      <c r="CF6" s="22">
        <f t="shared" si="9"/>
        <v>225.09</v>
      </c>
      <c r="CG6" s="22">
        <f t="shared" si="9"/>
        <v>224.82</v>
      </c>
      <c r="CH6" s="22">
        <f t="shared" si="9"/>
        <v>230.85</v>
      </c>
      <c r="CI6" s="22">
        <f t="shared" si="9"/>
        <v>230.21</v>
      </c>
      <c r="CJ6" s="22">
        <f t="shared" si="9"/>
        <v>240.31</v>
      </c>
      <c r="CK6" s="21" t="str">
        <f>IF(CK7="","",IF(CK7="-","【-】","【"&amp;SUBSTITUTE(TEXT(CK7,"#,##0.00"),"-","△")&amp;"】"))</f>
        <v>【181.66】</v>
      </c>
      <c r="CL6" s="22">
        <f>IF(CL7="",NA(),CL7)</f>
        <v>43.83</v>
      </c>
      <c r="CM6" s="22">
        <f t="shared" ref="CM6:CU6" si="10">IF(CM7="",NA(),CM7)</f>
        <v>43.46</v>
      </c>
      <c r="CN6" s="22">
        <f t="shared" si="10"/>
        <v>72.84</v>
      </c>
      <c r="CO6" s="22">
        <f t="shared" si="10"/>
        <v>69.78</v>
      </c>
      <c r="CP6" s="22">
        <f t="shared" si="10"/>
        <v>70.400000000000006</v>
      </c>
      <c r="CQ6" s="22">
        <f t="shared" si="10"/>
        <v>49.38</v>
      </c>
      <c r="CR6" s="22">
        <f t="shared" si="10"/>
        <v>50.09</v>
      </c>
      <c r="CS6" s="22">
        <f t="shared" si="10"/>
        <v>50.1</v>
      </c>
      <c r="CT6" s="22">
        <f t="shared" si="10"/>
        <v>49.76</v>
      </c>
      <c r="CU6" s="22">
        <f t="shared" si="10"/>
        <v>49.74</v>
      </c>
      <c r="CV6" s="21" t="str">
        <f>IF(CV7="","",IF(CV7="-","【-】","【"&amp;SUBSTITUTE(TEXT(CV7,"#,##0.00"),"-","△")&amp;"】"))</f>
        <v>【60.21】</v>
      </c>
      <c r="CW6" s="22">
        <f>IF(CW7="",NA(),CW7)</f>
        <v>73.58</v>
      </c>
      <c r="CX6" s="22">
        <f t="shared" ref="CX6:DF6" si="11">IF(CX7="",NA(),CX7)</f>
        <v>74.19</v>
      </c>
      <c r="CY6" s="22">
        <f t="shared" si="11"/>
        <v>73.56</v>
      </c>
      <c r="CZ6" s="22">
        <f t="shared" si="11"/>
        <v>76.180000000000007</v>
      </c>
      <c r="DA6" s="22">
        <f t="shared" si="11"/>
        <v>75.7</v>
      </c>
      <c r="DB6" s="22">
        <f t="shared" si="11"/>
        <v>78.010000000000005</v>
      </c>
      <c r="DC6" s="22">
        <f t="shared" si="11"/>
        <v>77.599999999999994</v>
      </c>
      <c r="DD6" s="22">
        <f t="shared" si="11"/>
        <v>77.3</v>
      </c>
      <c r="DE6" s="22">
        <f t="shared" si="11"/>
        <v>76.64</v>
      </c>
      <c r="DF6" s="22">
        <f t="shared" si="11"/>
        <v>75.37</v>
      </c>
      <c r="DG6" s="21" t="str">
        <f>IF(DG7="","",IF(DG7="-","【-】","【"&amp;SUBSTITUTE(TEXT(DG7,"#,##0.00"),"-","△")&amp;"】"))</f>
        <v>【89.21】</v>
      </c>
      <c r="DH6" s="22">
        <f>IF(DH7="",NA(),DH7)</f>
        <v>51.53</v>
      </c>
      <c r="DI6" s="22">
        <f t="shared" ref="DI6:DQ6" si="12">IF(DI7="",NA(),DI7)</f>
        <v>53.66</v>
      </c>
      <c r="DJ6" s="22">
        <f t="shared" si="12"/>
        <v>55.03</v>
      </c>
      <c r="DK6" s="22">
        <f t="shared" si="12"/>
        <v>57.06</v>
      </c>
      <c r="DL6" s="22">
        <f t="shared" si="12"/>
        <v>59.22</v>
      </c>
      <c r="DM6" s="22">
        <f t="shared" si="12"/>
        <v>47.5</v>
      </c>
      <c r="DN6" s="22">
        <f t="shared" si="12"/>
        <v>48.41</v>
      </c>
      <c r="DO6" s="22">
        <f t="shared" si="12"/>
        <v>50.02</v>
      </c>
      <c r="DP6" s="22">
        <f t="shared" si="12"/>
        <v>51.38</v>
      </c>
      <c r="DQ6" s="22">
        <f t="shared" si="12"/>
        <v>52.3</v>
      </c>
      <c r="DR6" s="21" t="str">
        <f>IF(DR7="","",IF(DR7="-","【-】","【"&amp;SUBSTITUTE(TEXT(DR7,"#,##0.00"),"-","△")&amp;"】"))</f>
        <v>【52.41】</v>
      </c>
      <c r="DS6" s="21">
        <f>IF(DS7="",NA(),DS7)</f>
        <v>0</v>
      </c>
      <c r="DT6" s="21">
        <f t="shared" ref="DT6:EB6" si="13">IF(DT7="",NA(),DT7)</f>
        <v>0</v>
      </c>
      <c r="DU6" s="21">
        <f t="shared" si="13"/>
        <v>0</v>
      </c>
      <c r="DV6" s="22">
        <f t="shared" si="13"/>
        <v>2.33</v>
      </c>
      <c r="DW6" s="22">
        <f t="shared" si="13"/>
        <v>2.33</v>
      </c>
      <c r="DX6" s="22">
        <f t="shared" si="13"/>
        <v>17.399999999999999</v>
      </c>
      <c r="DY6" s="22">
        <f t="shared" si="13"/>
        <v>18.64</v>
      </c>
      <c r="DZ6" s="22">
        <f t="shared" si="13"/>
        <v>19.510000000000002</v>
      </c>
      <c r="EA6" s="22">
        <f t="shared" si="13"/>
        <v>21.6</v>
      </c>
      <c r="EB6" s="22">
        <f t="shared" si="13"/>
        <v>23.36</v>
      </c>
      <c r="EC6" s="21" t="str">
        <f>IF(EC7="","",IF(EC7="-","【-】","【"&amp;SUBSTITUTE(TEXT(EC7,"#,##0.00"),"-","△")&amp;"】"))</f>
        <v>【26.78】</v>
      </c>
      <c r="ED6" s="21">
        <f>IF(ED7="",NA(),ED7)</f>
        <v>0</v>
      </c>
      <c r="EE6" s="22">
        <f t="shared" ref="EE6:EM6" si="14">IF(EE7="",NA(),EE7)</f>
        <v>0.44</v>
      </c>
      <c r="EF6" s="22">
        <f t="shared" si="14"/>
        <v>0.11</v>
      </c>
      <c r="EG6" s="21">
        <f t="shared" si="14"/>
        <v>0</v>
      </c>
      <c r="EH6" s="21">
        <f t="shared" si="14"/>
        <v>0</v>
      </c>
      <c r="EI6" s="22">
        <f t="shared" si="14"/>
        <v>0.4</v>
      </c>
      <c r="EJ6" s="22">
        <f t="shared" si="14"/>
        <v>0.36</v>
      </c>
      <c r="EK6" s="22">
        <f t="shared" si="14"/>
        <v>0.56999999999999995</v>
      </c>
      <c r="EL6" s="22">
        <f t="shared" si="14"/>
        <v>0.56000000000000005</v>
      </c>
      <c r="EM6" s="22">
        <f t="shared" si="14"/>
        <v>0.54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363880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77.86</v>
      </c>
      <c r="P7" s="25">
        <v>88.56</v>
      </c>
      <c r="Q7" s="25">
        <v>2690</v>
      </c>
      <c r="R7" s="25">
        <v>8199</v>
      </c>
      <c r="S7" s="25">
        <v>327.67</v>
      </c>
      <c r="T7" s="25">
        <v>25.02</v>
      </c>
      <c r="U7" s="25">
        <v>7175</v>
      </c>
      <c r="V7" s="25">
        <v>17.12</v>
      </c>
      <c r="W7" s="25">
        <v>419.1</v>
      </c>
      <c r="X7" s="25">
        <v>120.34</v>
      </c>
      <c r="Y7" s="25">
        <v>114.35</v>
      </c>
      <c r="Z7" s="25">
        <v>115.85</v>
      </c>
      <c r="AA7" s="25">
        <v>108.92</v>
      </c>
      <c r="AB7" s="25">
        <v>106.76</v>
      </c>
      <c r="AC7" s="25">
        <v>105.34</v>
      </c>
      <c r="AD7" s="25">
        <v>105.77</v>
      </c>
      <c r="AE7" s="25">
        <v>104.82</v>
      </c>
      <c r="AF7" s="25">
        <v>106.46</v>
      </c>
      <c r="AG7" s="25">
        <v>103.41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24.04</v>
      </c>
      <c r="AO7" s="25">
        <v>28.03</v>
      </c>
      <c r="AP7" s="25">
        <v>26.73</v>
      </c>
      <c r="AQ7" s="25">
        <v>27.85</v>
      </c>
      <c r="AR7" s="25">
        <v>28</v>
      </c>
      <c r="AS7" s="25">
        <v>1.61</v>
      </c>
      <c r="AT7" s="25">
        <v>634.92999999999995</v>
      </c>
      <c r="AU7" s="25">
        <v>651.71</v>
      </c>
      <c r="AV7" s="25">
        <v>732.66</v>
      </c>
      <c r="AW7" s="25">
        <v>775.55</v>
      </c>
      <c r="AX7" s="25">
        <v>744.28</v>
      </c>
      <c r="AY7" s="25">
        <v>305.08</v>
      </c>
      <c r="AZ7" s="25">
        <v>305.33999999999997</v>
      </c>
      <c r="BA7" s="25">
        <v>310.01</v>
      </c>
      <c r="BB7" s="25">
        <v>311.12</v>
      </c>
      <c r="BC7" s="25">
        <v>293.51</v>
      </c>
      <c r="BD7" s="25">
        <v>239.69</v>
      </c>
      <c r="BE7" s="25">
        <v>529.28</v>
      </c>
      <c r="BF7" s="25">
        <v>468.43</v>
      </c>
      <c r="BG7" s="25">
        <v>437.96</v>
      </c>
      <c r="BH7" s="25">
        <v>401.33</v>
      </c>
      <c r="BI7" s="25">
        <v>361.4</v>
      </c>
      <c r="BJ7" s="25">
        <v>585.59</v>
      </c>
      <c r="BK7" s="25">
        <v>561.34</v>
      </c>
      <c r="BL7" s="25">
        <v>538.33000000000004</v>
      </c>
      <c r="BM7" s="25">
        <v>515.14</v>
      </c>
      <c r="BN7" s="25">
        <v>498.34</v>
      </c>
      <c r="BO7" s="25">
        <v>264.86</v>
      </c>
      <c r="BP7" s="25">
        <v>125.12</v>
      </c>
      <c r="BQ7" s="25">
        <v>116.14</v>
      </c>
      <c r="BR7" s="25">
        <v>118.22</v>
      </c>
      <c r="BS7" s="25">
        <v>109.27</v>
      </c>
      <c r="BT7" s="25">
        <v>106.7</v>
      </c>
      <c r="BU7" s="25">
        <v>82.78</v>
      </c>
      <c r="BV7" s="25">
        <v>84.82</v>
      </c>
      <c r="BW7" s="25">
        <v>82.29</v>
      </c>
      <c r="BX7" s="25">
        <v>84.16</v>
      </c>
      <c r="BY7" s="25">
        <v>81.45</v>
      </c>
      <c r="BZ7" s="25">
        <v>97.59</v>
      </c>
      <c r="CA7" s="25">
        <v>113.04</v>
      </c>
      <c r="CB7" s="25">
        <v>124.27</v>
      </c>
      <c r="CC7" s="25">
        <v>122.82</v>
      </c>
      <c r="CD7" s="25">
        <v>132.69999999999999</v>
      </c>
      <c r="CE7" s="25">
        <v>136.16</v>
      </c>
      <c r="CF7" s="25">
        <v>225.09</v>
      </c>
      <c r="CG7" s="25">
        <v>224.82</v>
      </c>
      <c r="CH7" s="25">
        <v>230.85</v>
      </c>
      <c r="CI7" s="25">
        <v>230.21</v>
      </c>
      <c r="CJ7" s="25">
        <v>240.31</v>
      </c>
      <c r="CK7" s="25">
        <v>181.66</v>
      </c>
      <c r="CL7" s="25">
        <v>43.83</v>
      </c>
      <c r="CM7" s="25">
        <v>43.46</v>
      </c>
      <c r="CN7" s="25">
        <v>72.84</v>
      </c>
      <c r="CO7" s="25">
        <v>69.78</v>
      </c>
      <c r="CP7" s="25">
        <v>70.400000000000006</v>
      </c>
      <c r="CQ7" s="25">
        <v>49.38</v>
      </c>
      <c r="CR7" s="25">
        <v>50.09</v>
      </c>
      <c r="CS7" s="25">
        <v>50.1</v>
      </c>
      <c r="CT7" s="25">
        <v>49.76</v>
      </c>
      <c r="CU7" s="25">
        <v>49.74</v>
      </c>
      <c r="CV7" s="25">
        <v>60.21</v>
      </c>
      <c r="CW7" s="25">
        <v>73.58</v>
      </c>
      <c r="CX7" s="25">
        <v>74.19</v>
      </c>
      <c r="CY7" s="25">
        <v>73.56</v>
      </c>
      <c r="CZ7" s="25">
        <v>76.180000000000007</v>
      </c>
      <c r="DA7" s="25">
        <v>75.7</v>
      </c>
      <c r="DB7" s="25">
        <v>78.010000000000005</v>
      </c>
      <c r="DC7" s="25">
        <v>77.599999999999994</v>
      </c>
      <c r="DD7" s="25">
        <v>77.3</v>
      </c>
      <c r="DE7" s="25">
        <v>76.64</v>
      </c>
      <c r="DF7" s="25">
        <v>75.37</v>
      </c>
      <c r="DG7" s="25">
        <v>89.21</v>
      </c>
      <c r="DH7" s="25">
        <v>51.53</v>
      </c>
      <c r="DI7" s="25">
        <v>53.66</v>
      </c>
      <c r="DJ7" s="25">
        <v>55.03</v>
      </c>
      <c r="DK7" s="25">
        <v>57.06</v>
      </c>
      <c r="DL7" s="25">
        <v>59.22</v>
      </c>
      <c r="DM7" s="25">
        <v>47.5</v>
      </c>
      <c r="DN7" s="25">
        <v>48.41</v>
      </c>
      <c r="DO7" s="25">
        <v>50.02</v>
      </c>
      <c r="DP7" s="25">
        <v>51.38</v>
      </c>
      <c r="DQ7" s="25">
        <v>52.3</v>
      </c>
      <c r="DR7" s="25">
        <v>52.41</v>
      </c>
      <c r="DS7" s="25">
        <v>0</v>
      </c>
      <c r="DT7" s="25">
        <v>0</v>
      </c>
      <c r="DU7" s="25">
        <v>0</v>
      </c>
      <c r="DV7" s="25">
        <v>2.33</v>
      </c>
      <c r="DW7" s="25">
        <v>2.33</v>
      </c>
      <c r="DX7" s="25">
        <v>17.399999999999999</v>
      </c>
      <c r="DY7" s="25">
        <v>18.64</v>
      </c>
      <c r="DZ7" s="25">
        <v>19.510000000000002</v>
      </c>
      <c r="EA7" s="25">
        <v>21.6</v>
      </c>
      <c r="EB7" s="25">
        <v>23.36</v>
      </c>
      <c r="EC7" s="25">
        <v>26.78</v>
      </c>
      <c r="ED7" s="25">
        <v>0</v>
      </c>
      <c r="EE7" s="25">
        <v>0.44</v>
      </c>
      <c r="EF7" s="25">
        <v>0.11</v>
      </c>
      <c r="EG7" s="25">
        <v>0</v>
      </c>
      <c r="EH7" s="25">
        <v>0</v>
      </c>
      <c r="EI7" s="25">
        <v>0.4</v>
      </c>
      <c r="EJ7" s="25">
        <v>0.36</v>
      </c>
      <c r="EK7" s="25">
        <v>0.56999999999999995</v>
      </c>
      <c r="EL7" s="25">
        <v>0.56000000000000005</v>
      </c>
      <c r="EM7" s="25">
        <v>0.54</v>
      </c>
      <c r="EN7" s="25">
        <v>0.59</v>
      </c>
    </row>
    <row r="8" spans="1:144" ht="13.15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107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FJ-USER</cp:lastModifiedBy>
  <dcterms:created xsi:type="dcterms:W3CDTF">2025-12-12T09:22:16Z</dcterms:created>
  <dcterms:modified xsi:type="dcterms:W3CDTF">2026-01-29T01:10:00Z</dcterms:modified>
  <cp:category/>
</cp:coreProperties>
</file>