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harima.teruya\Desktop\X\引継ぎデータ\8_各種調査\R7各種調査\R8_2_3〆 公営企業に係る経営比較分析表（令和６年度決算）の分析等について\提出_財政にて入力→各課確認してもらい提出\"/>
    </mc:Choice>
  </mc:AlternateContent>
  <xr:revisionPtr revIDLastSave="0" documentId="13_ncr:1_{22B66D41-72E8-4CAC-919F-29162B08EF6F}" xr6:coauthVersionLast="47" xr6:coauthVersionMax="47" xr10:uidLastSave="{00000000-0000-0000-0000-000000000000}"/>
  <workbookProtection workbookAlgorithmName="SHA-512" workbookHashValue="4x6C2qA5WMAQCq87RsCJc60kXNwM9kHguAB/FUfA4jFIiyt1CcuhEHjKm+tvk6VZq5JKamEn9eJaUJoILlEYcg==" workbookSaltValue="MO+QQHBbIimuTOC9Adz8Sg==" workbookSpinCount="100000" lockStructure="1"/>
  <bookViews>
    <workbookView xWindow="-1441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E85" i="4"/>
  <c r="BB10" i="4"/>
  <c r="AT10" i="4"/>
  <c r="AL10" i="4"/>
  <c r="W10" i="4"/>
  <c r="P10" i="4"/>
  <c r="B10" i="4"/>
  <c r="BB8" i="4"/>
  <c r="AT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<sst xmlns="http://schemas.openxmlformats.org/spreadsheetml/2006/main" count="228" uniqueCount="112">
  <si>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</si>
  <si>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</si>
  <si>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</si>
  <si>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</si>
  <si>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</si>
  <si>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</si>
  <si>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</si>
  <si>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</si>
  <si>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</si>
  <si>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</si>
  <si>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</si>
  <si>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</si>
  <si>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</si>
  <si>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</si>
  <si>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</si>
  <si>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</si>
  <si>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</si>
  <si>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</si>
  <si>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</si>
  <si>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</si>
  <si>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</si>
  <si>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</si>
  <si>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</si>
  <si>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</si>
  <si>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</si>
  <si>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</si>
  <si>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</si>
  <si>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</si>
  <si>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</si>
  <si>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</si>
  <si>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</si>
  <si>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</si>
  <si>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</si>
  <si>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</si>
  <si>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</si>
  <si>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</si>
  <si>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</si>
  <si>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</si>
  <si>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</si>
  <si>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</si>
  <si>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</si>
  <si>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</si>
  <si>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</si>
  <si>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</si>
  <si>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</si>
  <si>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</si>
  <si>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</si>
  <si>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</si>
  <si>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</si>
  <si>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</si>
  <si>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</si>
  <si>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</si>
  <si>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</si>
  <si>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</si>
  <si>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</si>
  <si>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</si>
  <si>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</si>
  <si>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</si>
  <si>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</si>
  <si>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</si>
  <si>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</si>
  <si>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</si>
  <si>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</si>
  <si>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</si>
  <si>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</si>
  <si>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</si>
  <si>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</si>
  <si>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</si>
  <si>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</si>
  <si>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</si>
  <si>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</si>
  <si>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</si>
  <si>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</si>
  <si>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</si>
  <si>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</si>
  <si>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</si>
  <si>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</si>
  <si>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</si>
  <si>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</si>
  <si>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</si>
  <si>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</si>
  <si>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</si>
  <si>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</si>
  <si>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</si>
  <si>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</si>
  <si>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</si>
  <si>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</si>
  <si>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</si>
  <si>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</si>
  <si>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</si>
  <si>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</si>
  <si>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</si>
  <si>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美波町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</si>
  <si>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</si>
  <si>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</si>
  <si>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</si>
  <si>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</si>
  <si>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</si>
  <si>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</si>
  <si>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</si>
  <si>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</si>
  <si>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</si>
  <si>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</si>
  <si>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</si>
  <si>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</si>
  <si>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</si>
  <si>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</si>
  <si>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</si>
  <si>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</si>
  <si>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100%を超え、厳しい状況が続いている。さらに、施設設備の老朽化が進み、今後更新・整備に伴い企業債借入が増加し、企業債残高対給水収益比率の上昇が見込まれる。更なる費用削減や更新投資等に充てる財源の確保が必要である。
　料金回収率・給水原価・有収率はは平均値より良いが、施設利用率は施設建設時より過疎化が進み低下している。
国の指導で行った公営企業会計化により、簡易水道事業を公営企業会計へ統合したことにより、企業債残高対給水収益比率が上昇した。</t>
    <rPh sb="169" eb="170">
      <t>クニ</t>
    </rPh>
    <rPh sb="171" eb="173">
      <t>シドウ</t>
    </rPh>
    <rPh sb="174" eb="175">
      <t>オコナ</t>
    </rPh>
    <rPh sb="177" eb="184">
      <t>コウエイキギョウカイケイカ</t>
    </rPh>
    <rPh sb="188" eb="194">
      <t>カンイスイドウジギョウ</t>
    </rPh>
    <rPh sb="195" eb="201">
      <t>コウエイキギョウカイケイ</t>
    </rPh>
    <rPh sb="202" eb="204">
      <t>トウゴウ</t>
    </rPh>
    <rPh sb="225" eb="227">
      <t>ジョウショウ</t>
    </rPh>
    <phoneticPr fontId="4"/>
  </si>
  <si>
    <t>　有形固定資産減価率が上昇傾向にあり、施設・設備の多くは、近いうちに法定耐用年数を迎えることとなる。現在有収率は維持しているが管路の老朽化を要因とする漏水事案も増加傾向にあり、継続的な管路更新が必要である。</t>
    <phoneticPr fontId="4"/>
  </si>
  <si>
    <t>　過疎高齢化が進み、人口の減少が止まらない状況であるため、料金収入は減少傾向である。施設・設備の多くは老朽化が進み、近いうちに法定耐用年数を迎えることとなるため、整備・更新のための財源確保が必要で経営の抜本的改革が求められる状況である。
　一層の経費削減、水道料金改定等経営健全化に取組み、安定経営を目指す。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</si>
</sst>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60-4AA6-AE71-0498F695EAB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0.31</c:v>
                </c:pt>
                <c:pt idx="4">
                  <c:v>0.54</c:v>
                </c:pt>
              </c:numCache>
            </c:numRef>
          </c:val>
          <c:smooth val="0"/>
          <c:extLst>
            <c:ext xmlns:c16="http://schemas.microsoft.com/office/drawing/2014/chart" uri="{C3380CC4-5D6E-409C-BE32-E72D297353CC}">
              <c16:uniqueId val="{00000001-0D60-4AA6-AE71-0498F695EAB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51.33</c:v>
                </c:pt>
                <c:pt idx="1">
                  <c:v>32.97</c:v>
                </c:pt>
                <c:pt idx="2">
                  <c:v>32.96</c:v>
                </c:pt>
                <c:pt idx="3">
                  <c:v>31.94</c:v>
                </c:pt>
                <c:pt idx="4">
                  <c:v>31.37</c:v>
                </c:pt>
              </c:numCache>
            </c:numRef>
          </c:val>
          <c:extLst>
            <c:ext xmlns:c16="http://schemas.microsoft.com/office/drawing/2014/chart" uri="{C3380CC4-5D6E-409C-BE32-E72D297353CC}">
              <c16:uniqueId val="{00000000-4B86-4B58-8717-D580BFC8880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41.02</c:v>
                </c:pt>
                <c:pt idx="4">
                  <c:v>49.74</c:v>
                </c:pt>
              </c:numCache>
            </c:numRef>
          </c:val>
          <c:smooth val="0"/>
          <c:extLst>
            <c:ext xmlns:c16="http://schemas.microsoft.com/office/drawing/2014/chart" uri="{C3380CC4-5D6E-409C-BE32-E72D297353CC}">
              <c16:uniqueId val="{00000001-4B86-4B58-8717-D580BFC8880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c:v>
                </c:pt>
                <c:pt idx="1">
                  <c:v>84.34</c:v>
                </c:pt>
                <c:pt idx="2">
                  <c:v>83.2</c:v>
                </c:pt>
                <c:pt idx="3">
                  <c:v>83.2</c:v>
                </c:pt>
                <c:pt idx="4">
                  <c:v>83.09</c:v>
                </c:pt>
              </c:numCache>
            </c:numRef>
          </c:val>
          <c:extLst>
            <c:ext xmlns:c16="http://schemas.microsoft.com/office/drawing/2014/chart" uri="{C3380CC4-5D6E-409C-BE32-E72D297353CC}">
              <c16:uniqueId val="{00000000-B89D-4665-ABF7-B7DDD255DE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69.900000000000006</c:v>
                </c:pt>
                <c:pt idx="4">
                  <c:v>75.37</c:v>
                </c:pt>
              </c:numCache>
            </c:numRef>
          </c:val>
          <c:smooth val="0"/>
          <c:extLst>
            <c:ext xmlns:c16="http://schemas.microsoft.com/office/drawing/2014/chart" uri="{C3380CC4-5D6E-409C-BE32-E72D297353CC}">
              <c16:uniqueId val="{00000001-B89D-4665-ABF7-B7DDD255DE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103.68</c:v>
                </c:pt>
                <c:pt idx="1">
                  <c:v>107.12</c:v>
                </c:pt>
                <c:pt idx="2">
                  <c:v>102.83</c:v>
                </c:pt>
                <c:pt idx="3">
                  <c:v>110.74</c:v>
                </c:pt>
                <c:pt idx="4">
                  <c:v>112.14</c:v>
                </c:pt>
              </c:numCache>
            </c:numRef>
          </c:val>
          <c:extLst>
            <c:ext xmlns:c16="http://schemas.microsoft.com/office/drawing/2014/chart" uri="{C3380CC4-5D6E-409C-BE32-E72D297353CC}">
              <c16:uniqueId val="{00000000-DF86-4148-AB5F-0E7050B53CC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109.12</c:v>
                </c:pt>
                <c:pt idx="4">
                  <c:v>103.41</c:v>
                </c:pt>
              </c:numCache>
            </c:numRef>
          </c:val>
          <c:smooth val="0"/>
          <c:extLst>
            <c:ext xmlns:c16="http://schemas.microsoft.com/office/drawing/2014/chart" uri="{C3380CC4-5D6E-409C-BE32-E72D297353CC}">
              <c16:uniqueId val="{00000001-DF86-4148-AB5F-0E7050B53CC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53.98</c:v>
                </c:pt>
                <c:pt idx="1">
                  <c:v>54.99</c:v>
                </c:pt>
                <c:pt idx="2">
                  <c:v>55.58</c:v>
                </c:pt>
                <c:pt idx="3">
                  <c:v>55.59</c:v>
                </c:pt>
                <c:pt idx="4">
                  <c:v>52.57</c:v>
                </c:pt>
              </c:numCache>
            </c:numRef>
          </c:val>
          <c:extLst>
            <c:ext xmlns:c16="http://schemas.microsoft.com/office/drawing/2014/chart" uri="{C3380CC4-5D6E-409C-BE32-E72D297353CC}">
              <c16:uniqueId val="{00000000-C4DF-496B-85F4-D992D2C87D8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53.49</c:v>
                </c:pt>
                <c:pt idx="4">
                  <c:v>52.3</c:v>
                </c:pt>
              </c:numCache>
            </c:numRef>
          </c:val>
          <c:smooth val="0"/>
          <c:extLst>
            <c:ext xmlns:c16="http://schemas.microsoft.com/office/drawing/2014/chart" uri="{C3380CC4-5D6E-409C-BE32-E72D297353CC}">
              <c16:uniqueId val="{00000001-C4DF-496B-85F4-D992D2C87D8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30-46D8-AF32-F597168295C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21.96</c:v>
                </c:pt>
                <c:pt idx="4">
                  <c:v>23.36</c:v>
                </c:pt>
              </c:numCache>
            </c:numRef>
          </c:val>
          <c:smooth val="0"/>
          <c:extLst>
            <c:ext xmlns:c16="http://schemas.microsoft.com/office/drawing/2014/chart" uri="{C3380CC4-5D6E-409C-BE32-E72D297353CC}">
              <c16:uniqueId val="{00000001-1330-46D8-AF32-F597168295C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17.350000000000001</c:v>
                </c:pt>
                <c:pt idx="1">
                  <c:v>8.57</c:v>
                </c:pt>
                <c:pt idx="2">
                  <c:v>5.1100000000000003</c:v>
                </c:pt>
                <c:pt idx="3" formatCode="#,##0.00;&quot;△&quot;#,##0.00">
                  <c:v>0</c:v>
                </c:pt>
                <c:pt idx="4" formatCode="#,##0.00;&quot;△&quot;#,##0.00">
                  <c:v>0</c:v>
                </c:pt>
              </c:numCache>
            </c:numRef>
          </c:val>
          <c:extLst>
            <c:ext xmlns:c16="http://schemas.microsoft.com/office/drawing/2014/chart" uri="{C3380CC4-5D6E-409C-BE32-E72D297353CC}">
              <c16:uniqueId val="{00000000-A4D9-48C9-92F0-AB731BDAA0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19.420000000000002</c:v>
                </c:pt>
                <c:pt idx="4">
                  <c:v>28</c:v>
                </c:pt>
              </c:numCache>
            </c:numRef>
          </c:val>
          <c:smooth val="0"/>
          <c:extLst>
            <c:ext xmlns:c16="http://schemas.microsoft.com/office/drawing/2014/chart" uri="{C3380CC4-5D6E-409C-BE32-E72D297353CC}">
              <c16:uniqueId val="{00000001-A4D9-48C9-92F0-AB731BDAA0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523.64</c:v>
                </c:pt>
                <c:pt idx="1">
                  <c:v>562.25</c:v>
                </c:pt>
                <c:pt idx="2">
                  <c:v>504.44</c:v>
                </c:pt>
                <c:pt idx="3">
                  <c:v>271.70999999999998</c:v>
                </c:pt>
                <c:pt idx="4">
                  <c:v>179.63</c:v>
                </c:pt>
              </c:numCache>
            </c:numRef>
          </c:val>
          <c:extLst>
            <c:ext xmlns:c16="http://schemas.microsoft.com/office/drawing/2014/chart" uri="{C3380CC4-5D6E-409C-BE32-E72D297353CC}">
              <c16:uniqueId val="{00000000-CD64-4B9D-B8D7-7170B384979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315.60000000000002</c:v>
                </c:pt>
                <c:pt idx="4">
                  <c:v>293.51</c:v>
                </c:pt>
              </c:numCache>
            </c:numRef>
          </c:val>
          <c:smooth val="0"/>
          <c:extLst>
            <c:ext xmlns:c16="http://schemas.microsoft.com/office/drawing/2014/chart" uri="{C3380CC4-5D6E-409C-BE32-E72D297353CC}">
              <c16:uniqueId val="{00000001-CD64-4B9D-B8D7-7170B384979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682.96</c:v>
                </c:pt>
                <c:pt idx="1">
                  <c:v>663.39</c:v>
                </c:pt>
                <c:pt idx="2">
                  <c:v>648.99</c:v>
                </c:pt>
                <c:pt idx="3">
                  <c:v>656.35</c:v>
                </c:pt>
                <c:pt idx="4">
                  <c:v>945.21</c:v>
                </c:pt>
              </c:numCache>
            </c:numRef>
          </c:val>
          <c:extLst>
            <c:ext xmlns:c16="http://schemas.microsoft.com/office/drawing/2014/chart" uri="{C3380CC4-5D6E-409C-BE32-E72D297353CC}">
              <c16:uniqueId val="{00000000-D49E-475C-A376-4E19369367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625.11</c:v>
                </c:pt>
                <c:pt idx="4">
                  <c:v>498.34</c:v>
                </c:pt>
              </c:numCache>
            </c:numRef>
          </c:val>
          <c:smooth val="0"/>
          <c:extLst>
            <c:ext xmlns:c16="http://schemas.microsoft.com/office/drawing/2014/chart" uri="{C3380CC4-5D6E-409C-BE32-E72D297353CC}">
              <c16:uniqueId val="{00000001-D49E-475C-A376-4E19369367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100.63</c:v>
                </c:pt>
                <c:pt idx="1">
                  <c:v>105.27</c:v>
                </c:pt>
                <c:pt idx="2">
                  <c:v>101.86</c:v>
                </c:pt>
                <c:pt idx="3">
                  <c:v>111.39</c:v>
                </c:pt>
                <c:pt idx="4">
                  <c:v>87.67</c:v>
                </c:pt>
              </c:numCache>
            </c:numRef>
          </c:val>
          <c:extLst>
            <c:ext xmlns:c16="http://schemas.microsoft.com/office/drawing/2014/chart" uri="{C3380CC4-5D6E-409C-BE32-E72D297353CC}">
              <c16:uniqueId val="{00000000-1579-4F66-B342-3A4E3E9DAB0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77.739999999999995</c:v>
                </c:pt>
                <c:pt idx="4">
                  <c:v>81.45</c:v>
                </c:pt>
              </c:numCache>
            </c:numRef>
          </c:val>
          <c:smooth val="0"/>
          <c:extLst>
            <c:ext xmlns:c16="http://schemas.microsoft.com/office/drawing/2014/chart" uri="{C3380CC4-5D6E-409C-BE32-E72D297353CC}">
              <c16:uniqueId val="{00000001-1579-4F66-B342-3A4E3E9DAB0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145.35</c:v>
                </c:pt>
                <c:pt idx="1">
                  <c:v>144.62</c:v>
                </c:pt>
                <c:pt idx="2">
                  <c:v>151.9</c:v>
                </c:pt>
                <c:pt idx="3">
                  <c:v>140.62</c:v>
                </c:pt>
                <c:pt idx="4">
                  <c:v>181.36</c:v>
                </c:pt>
              </c:numCache>
            </c:numRef>
          </c:val>
          <c:extLst>
            <c:ext xmlns:c16="http://schemas.microsoft.com/office/drawing/2014/chart" uri="{C3380CC4-5D6E-409C-BE32-E72D297353CC}">
              <c16:uniqueId val="{00000000-30C6-4418-835E-AC1D369577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274.94</c:v>
                </c:pt>
                <c:pt idx="4">
                  <c:v>240.31</c:v>
                </c:pt>
              </c:numCache>
            </c:numRef>
          </c:val>
          <c:smooth val="0"/>
          <c:extLst>
            <c:ext xmlns:c16="http://schemas.microsoft.com/office/drawing/2014/chart" uri="{C3380CC4-5D6E-409C-BE32-E72D297353CC}">
              <c16:uniqueId val="{00000001-30C6-4418-835E-AC1D369577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Normal="100" workbookViewId="0">
      <selection activeCell="CD69" sqref="CD6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徳島県　美波町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5711</v>
      </c>
      <c r="AM8" s="58"/>
      <c r="AN8" s="58"/>
      <c r="AO8" s="58"/>
      <c r="AP8" s="58"/>
      <c r="AQ8" s="58"/>
      <c r="AR8" s="58"/>
      <c r="AS8" s="58"/>
      <c r="AT8" s="55">
        <f>データ!$S$6</f>
        <v>140.74</v>
      </c>
      <c r="AU8" s="56"/>
      <c r="AV8" s="56"/>
      <c r="AW8" s="56"/>
      <c r="AX8" s="56"/>
      <c r="AY8" s="56"/>
      <c r="AZ8" s="56"/>
      <c r="BA8" s="56"/>
      <c r="BB8" s="45">
        <f>データ!$T$6</f>
        <v>40.58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53.49</v>
      </c>
      <c r="J10" s="56"/>
      <c r="K10" s="56"/>
      <c r="L10" s="56"/>
      <c r="M10" s="56"/>
      <c r="N10" s="56"/>
      <c r="O10" s="57"/>
      <c r="P10" s="45">
        <f>データ!$P$6</f>
        <v>88.59</v>
      </c>
      <c r="Q10" s="45"/>
      <c r="R10" s="45"/>
      <c r="S10" s="45"/>
      <c r="T10" s="45"/>
      <c r="U10" s="45"/>
      <c r="V10" s="45"/>
      <c r="W10" s="58">
        <f>データ!$Q$6</f>
        <v>2950</v>
      </c>
      <c r="X10" s="58"/>
      <c r="Y10" s="58"/>
      <c r="Z10" s="58"/>
      <c r="AA10" s="58"/>
      <c r="AB10" s="58"/>
      <c r="AC10" s="58"/>
      <c r="AD10" s="2"/>
      <c r="AE10" s="2"/>
      <c r="AF10" s="2"/>
      <c r="AG10" s="2"/>
      <c r="AH10" s="2"/>
      <c r="AI10" s="2"/>
      <c r="AJ10" s="2"/>
      <c r="AK10" s="2"/>
      <c r="AL10" s="58">
        <f>データ!$U$6</f>
        <v>5008</v>
      </c>
      <c r="AM10" s="58"/>
      <c r="AN10" s="58"/>
      <c r="AO10" s="58"/>
      <c r="AP10" s="58"/>
      <c r="AQ10" s="58"/>
      <c r="AR10" s="58"/>
      <c r="AS10" s="58"/>
      <c r="AT10" s="55">
        <f>データ!$V$6</f>
        <v>11.54</v>
      </c>
      <c r="AU10" s="56"/>
      <c r="AV10" s="56"/>
      <c r="AW10" s="56"/>
      <c r="AX10" s="56"/>
      <c r="AY10" s="56"/>
      <c r="AZ10" s="56"/>
      <c r="BA10" s="56"/>
      <c r="BB10" s="45">
        <f>データ!$W$6</f>
        <v>433.97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0SAdALoEr0o67PAQYy8RI1X3kri+/SxnhfyJ/eIHekmuiydtON/bjHSBjkEfqez3gYJ3usrNVTdsogANXM0PA==" saltValue="t2KdosDYyBfgCE9ykVVVX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363871</v>
      </c>
      <c r="D6" s="20">
        <f t="shared" si="3"/>
        <v>46</v>
      </c>
      <c r="E6" s="20">
        <f t="shared" si="3"/>
        <v>1</v>
      </c>
      <c r="F6" s="20">
        <f t="shared" si="3"/>
        <v>0</v>
      </c>
      <c r="G6" s="20">
        <f t="shared" si="3"/>
        <v>1</v>
      </c>
      <c r="H6" s="20" t="str">
        <f t="shared" si="3"/>
        <v>徳島県　美波町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53.49</v>
      </c>
      <c r="P6" s="21">
        <f t="shared" si="3"/>
        <v>88.59</v>
      </c>
      <c r="Q6" s="21">
        <f t="shared" si="3"/>
        <v>2950</v>
      </c>
      <c r="R6" s="21">
        <f t="shared" si="3"/>
        <v>5711</v>
      </c>
      <c r="S6" s="21">
        <f t="shared" si="3"/>
        <v>140.74</v>
      </c>
      <c r="T6" s="21">
        <f t="shared" si="3"/>
        <v>40.58</v>
      </c>
      <c r="U6" s="21">
        <f t="shared" si="3"/>
        <v>5008</v>
      </c>
      <c r="V6" s="21">
        <f t="shared" si="3"/>
        <v>11.54</v>
      </c>
      <c r="W6" s="21">
        <f t="shared" si="3"/>
        <v>433.97</v>
      </c>
      <c r="X6" s="22">
        <f>IF(X7="",NA(),X7)</f>
        <v>103.68</v>
      </c>
      <c r="Y6" s="22">
        <f t="shared" ref="Y6:AG6" si="4">IF(Y7="",NA(),Y7)</f>
        <v>107.12</v>
      </c>
      <c r="Z6" s="22">
        <f t="shared" si="4"/>
        <v>102.83</v>
      </c>
      <c r="AA6" s="22">
        <f t="shared" si="4"/>
        <v>110.74</v>
      </c>
      <c r="AB6" s="22">
        <f t="shared" si="4"/>
        <v>112.14</v>
      </c>
      <c r="AC6" s="22">
        <f t="shared" si="4"/>
        <v>105.34</v>
      </c>
      <c r="AD6" s="22">
        <f t="shared" si="4"/>
        <v>105.77</v>
      </c>
      <c r="AE6" s="22">
        <f t="shared" si="4"/>
        <v>104.82</v>
      </c>
      <c r="AF6" s="22">
        <f t="shared" si="4"/>
        <v>109.12</v>
      </c>
      <c r="AG6" s="22">
        <f t="shared" si="4"/>
        <v>103.41</v>
      </c>
      <c r="AH6" s="21" t="str">
        <f>IF(AH7="","",IF(AH7="-","【-】","【"&amp;SUBSTITUTE(TEXT(AH7,"#,##0.00"),"-","△")&amp;"】"))</f>
        <v>【107.26】</v>
      </c>
      <c r="AI6" s="22">
        <f>IF(AI7="",NA(),AI7)</f>
        <v>17.350000000000001</v>
      </c>
      <c r="AJ6" s="22">
        <f t="shared" ref="AJ6:AR6" si="5">IF(AJ7="",NA(),AJ7)</f>
        <v>8.57</v>
      </c>
      <c r="AK6" s="22">
        <f t="shared" si="5"/>
        <v>5.1100000000000003</v>
      </c>
      <c r="AL6" s="21">
        <f t="shared" si="5"/>
        <v>0</v>
      </c>
      <c r="AM6" s="21">
        <f t="shared" si="5"/>
        <v>0</v>
      </c>
      <c r="AN6" s="22">
        <f t="shared" si="5"/>
        <v>24.04</v>
      </c>
      <c r="AO6" s="22">
        <f t="shared" si="5"/>
        <v>28.03</v>
      </c>
      <c r="AP6" s="22">
        <f t="shared" si="5"/>
        <v>26.73</v>
      </c>
      <c r="AQ6" s="22">
        <f t="shared" si="5"/>
        <v>19.420000000000002</v>
      </c>
      <c r="AR6" s="22">
        <f t="shared" si="5"/>
        <v>28</v>
      </c>
      <c r="AS6" s="21" t="str">
        <f>IF(AS7="","",IF(AS7="-","【-】","【"&amp;SUBSTITUTE(TEXT(AS7,"#,##0.00"),"-","△")&amp;"】"))</f>
        <v>【1.61】</v>
      </c>
      <c r="AT6" s="22">
        <f>IF(AT7="",NA(),AT7)</f>
        <v>523.64</v>
      </c>
      <c r="AU6" s="22">
        <f t="shared" ref="AU6:BC6" si="6">IF(AU7="",NA(),AU7)</f>
        <v>562.25</v>
      </c>
      <c r="AV6" s="22">
        <f t="shared" si="6"/>
        <v>504.44</v>
      </c>
      <c r="AW6" s="22">
        <f t="shared" si="6"/>
        <v>271.70999999999998</v>
      </c>
      <c r="AX6" s="22">
        <f t="shared" si="6"/>
        <v>179.63</v>
      </c>
      <c r="AY6" s="22">
        <f t="shared" si="6"/>
        <v>305.08</v>
      </c>
      <c r="AZ6" s="22">
        <f t="shared" si="6"/>
        <v>305.33999999999997</v>
      </c>
      <c r="BA6" s="22">
        <f t="shared" si="6"/>
        <v>310.01</v>
      </c>
      <c r="BB6" s="22">
        <f t="shared" si="6"/>
        <v>315.60000000000002</v>
      </c>
      <c r="BC6" s="22">
        <f t="shared" si="6"/>
        <v>293.51</v>
      </c>
      <c r="BD6" s="21" t="str">
        <f>IF(BD7="","",IF(BD7="-","【-】","【"&amp;SUBSTITUTE(TEXT(BD7,"#,##0.00"),"-","△")&amp;"】"))</f>
        <v>【239.69】</v>
      </c>
      <c r="BE6" s="22">
        <f>IF(BE7="",NA(),BE7)</f>
        <v>682.96</v>
      </c>
      <c r="BF6" s="22">
        <f t="shared" ref="BF6:BN6" si="7">IF(BF7="",NA(),BF7)</f>
        <v>663.39</v>
      </c>
      <c r="BG6" s="22">
        <f t="shared" si="7"/>
        <v>648.99</v>
      </c>
      <c r="BH6" s="22">
        <f t="shared" si="7"/>
        <v>656.35</v>
      </c>
      <c r="BI6" s="22">
        <f t="shared" si="7"/>
        <v>945.21</v>
      </c>
      <c r="BJ6" s="22">
        <f t="shared" si="7"/>
        <v>585.59</v>
      </c>
      <c r="BK6" s="22">
        <f t="shared" si="7"/>
        <v>561.34</v>
      </c>
      <c r="BL6" s="22">
        <f t="shared" si="7"/>
        <v>538.33000000000004</v>
      </c>
      <c r="BM6" s="22">
        <f t="shared" si="7"/>
        <v>625.11</v>
      </c>
      <c r="BN6" s="22">
        <f t="shared" si="7"/>
        <v>498.34</v>
      </c>
      <c r="BO6" s="21" t="str">
        <f>IF(BO7="","",IF(BO7="-","【-】","【"&amp;SUBSTITUTE(TEXT(BO7,"#,##0.00"),"-","△")&amp;"】"))</f>
        <v>【264.86】</v>
      </c>
      <c r="BP6" s="22">
        <f>IF(BP7="",NA(),BP7)</f>
        <v>100.63</v>
      </c>
      <c r="BQ6" s="22">
        <f t="shared" ref="BQ6:BY6" si="8">IF(BQ7="",NA(),BQ7)</f>
        <v>105.27</v>
      </c>
      <c r="BR6" s="22">
        <f t="shared" si="8"/>
        <v>101.86</v>
      </c>
      <c r="BS6" s="22">
        <f t="shared" si="8"/>
        <v>111.39</v>
      </c>
      <c r="BT6" s="22">
        <f t="shared" si="8"/>
        <v>87.67</v>
      </c>
      <c r="BU6" s="22">
        <f t="shared" si="8"/>
        <v>82.78</v>
      </c>
      <c r="BV6" s="22">
        <f t="shared" si="8"/>
        <v>84.82</v>
      </c>
      <c r="BW6" s="22">
        <f t="shared" si="8"/>
        <v>82.29</v>
      </c>
      <c r="BX6" s="22">
        <f t="shared" si="8"/>
        <v>77.739999999999995</v>
      </c>
      <c r="BY6" s="22">
        <f t="shared" si="8"/>
        <v>81.45</v>
      </c>
      <c r="BZ6" s="21" t="str">
        <f>IF(BZ7="","",IF(BZ7="-","【-】","【"&amp;SUBSTITUTE(TEXT(BZ7,"#,##0.00"),"-","△")&amp;"】"))</f>
        <v>【97.59】</v>
      </c>
      <c r="CA6" s="22">
        <f>IF(CA7="",NA(),CA7)</f>
        <v>145.35</v>
      </c>
      <c r="CB6" s="22">
        <f t="shared" ref="CB6:CJ6" si="9">IF(CB7="",NA(),CB7)</f>
        <v>144.62</v>
      </c>
      <c r="CC6" s="22">
        <f t="shared" si="9"/>
        <v>151.9</v>
      </c>
      <c r="CD6" s="22">
        <f t="shared" si="9"/>
        <v>140.62</v>
      </c>
      <c r="CE6" s="22">
        <f t="shared" si="9"/>
        <v>181.36</v>
      </c>
      <c r="CF6" s="22">
        <f t="shared" si="9"/>
        <v>225.09</v>
      </c>
      <c r="CG6" s="22">
        <f t="shared" si="9"/>
        <v>224.82</v>
      </c>
      <c r="CH6" s="22">
        <f t="shared" si="9"/>
        <v>230.85</v>
      </c>
      <c r="CI6" s="22">
        <f t="shared" si="9"/>
        <v>274.94</v>
      </c>
      <c r="CJ6" s="22">
        <f t="shared" si="9"/>
        <v>240.31</v>
      </c>
      <c r="CK6" s="21" t="str">
        <f>IF(CK7="","",IF(CK7="-","【-】","【"&amp;SUBSTITUTE(TEXT(CK7,"#,##0.00"),"-","△")&amp;"】"))</f>
        <v>【181.66】</v>
      </c>
      <c r="CL6" s="22">
        <f>IF(CL7="",NA(),CL7)</f>
        <v>51.33</v>
      </c>
      <c r="CM6" s="22">
        <f t="shared" ref="CM6:CU6" si="10">IF(CM7="",NA(),CM7)</f>
        <v>32.97</v>
      </c>
      <c r="CN6" s="22">
        <f t="shared" si="10"/>
        <v>32.96</v>
      </c>
      <c r="CO6" s="22">
        <f t="shared" si="10"/>
        <v>31.94</v>
      </c>
      <c r="CP6" s="22">
        <f t="shared" si="10"/>
        <v>31.37</v>
      </c>
      <c r="CQ6" s="22">
        <f t="shared" si="10"/>
        <v>49.38</v>
      </c>
      <c r="CR6" s="22">
        <f t="shared" si="10"/>
        <v>50.09</v>
      </c>
      <c r="CS6" s="22">
        <f t="shared" si="10"/>
        <v>50.1</v>
      </c>
      <c r="CT6" s="22">
        <f t="shared" si="10"/>
        <v>41.02</v>
      </c>
      <c r="CU6" s="22">
        <f t="shared" si="10"/>
        <v>49.74</v>
      </c>
      <c r="CV6" s="21" t="str">
        <f>IF(CV7="","",IF(CV7="-","【-】","【"&amp;SUBSTITUTE(TEXT(CV7,"#,##0.00"),"-","△")&amp;"】"))</f>
        <v>【60.21】</v>
      </c>
      <c r="CW6" s="22">
        <f>IF(CW7="",NA(),CW7)</f>
        <v>84</v>
      </c>
      <c r="CX6" s="22">
        <f t="shared" ref="CX6:DF6" si="11">IF(CX7="",NA(),CX7)</f>
        <v>84.34</v>
      </c>
      <c r="CY6" s="22">
        <f t="shared" si="11"/>
        <v>83.2</v>
      </c>
      <c r="CZ6" s="22">
        <f t="shared" si="11"/>
        <v>83.2</v>
      </c>
      <c r="DA6" s="22">
        <f t="shared" si="11"/>
        <v>83.09</v>
      </c>
      <c r="DB6" s="22">
        <f t="shared" si="11"/>
        <v>78.010000000000005</v>
      </c>
      <c r="DC6" s="22">
        <f t="shared" si="11"/>
        <v>77.599999999999994</v>
      </c>
      <c r="DD6" s="22">
        <f t="shared" si="11"/>
        <v>77.3</v>
      </c>
      <c r="DE6" s="22">
        <f t="shared" si="11"/>
        <v>69.900000000000006</v>
      </c>
      <c r="DF6" s="22">
        <f t="shared" si="11"/>
        <v>75.37</v>
      </c>
      <c r="DG6" s="21" t="str">
        <f>IF(DG7="","",IF(DG7="-","【-】","【"&amp;SUBSTITUTE(TEXT(DG7,"#,##0.00"),"-","△")&amp;"】"))</f>
        <v>【89.21】</v>
      </c>
      <c r="DH6" s="22">
        <f>IF(DH7="",NA(),DH7)</f>
        <v>53.98</v>
      </c>
      <c r="DI6" s="22">
        <f t="shared" ref="DI6:DQ6" si="12">IF(DI7="",NA(),DI7)</f>
        <v>54.99</v>
      </c>
      <c r="DJ6" s="22">
        <f t="shared" si="12"/>
        <v>55.58</v>
      </c>
      <c r="DK6" s="22">
        <f t="shared" si="12"/>
        <v>55.59</v>
      </c>
      <c r="DL6" s="22">
        <f t="shared" si="12"/>
        <v>52.57</v>
      </c>
      <c r="DM6" s="22">
        <f t="shared" si="12"/>
        <v>47.5</v>
      </c>
      <c r="DN6" s="22">
        <f t="shared" si="12"/>
        <v>48.41</v>
      </c>
      <c r="DO6" s="22">
        <f t="shared" si="12"/>
        <v>50.02</v>
      </c>
      <c r="DP6" s="22">
        <f t="shared" si="12"/>
        <v>53.49</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21.96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0.31</v>
      </c>
      <c r="EM6" s="22">
        <f t="shared" si="14"/>
        <v>0.54</v>
      </c>
      <c r="EN6" s="21" t="str">
        <f>IF(EN7="","",IF(EN7="-","【-】","【"&amp;SUBSTITUTE(TEXT(EN7,"#,##0.00"),"-","△")&amp;"】"))</f>
        <v>【0.59】</v>
      </c>
    </row>
    <row r="7" spans="1:144" s="23" customFormat="1" x14ac:dyDescent="0.2">
      <c r="A7" s="15"/>
      <c r="B7" s="24">
        <v>2024</v>
      </c>
      <c r="C7" s="24">
        <v>363871</v>
      </c>
      <c r="D7" s="24">
        <v>46</v>
      </c>
      <c r="E7" s="24">
        <v>1</v>
      </c>
      <c r="F7" s="24">
        <v>0</v>
      </c>
      <c r="G7" s="24">
        <v>1</v>
      </c>
      <c r="H7" s="24" t="s">
        <v>92</v>
      </c>
      <c r="I7" s="24" t="s">
        <v>93</v>
      </c>
      <c r="J7" s="24" t="s">
        <v>94</v>
      </c>
      <c r="K7" s="24" t="s">
        <v>95</v>
      </c>
      <c r="L7" s="24" t="s">
        <v>96</v>
      </c>
      <c r="M7" s="24" t="s">
        <v>97</v>
      </c>
      <c r="N7" s="25" t="s">
        <v>98</v>
      </c>
      <c r="O7" s="25">
        <v>53.49</v>
      </c>
      <c r="P7" s="25">
        <v>88.59</v>
      </c>
      <c r="Q7" s="25">
        <v>2950</v>
      </c>
      <c r="R7" s="25">
        <v>5711</v>
      </c>
      <c r="S7" s="25">
        <v>140.74</v>
      </c>
      <c r="T7" s="25">
        <v>40.58</v>
      </c>
      <c r="U7" s="25">
        <v>5008</v>
      </c>
      <c r="V7" s="25">
        <v>11.54</v>
      </c>
      <c r="W7" s="25">
        <v>433.97</v>
      </c>
      <c r="X7" s="25">
        <v>103.68</v>
      </c>
      <c r="Y7" s="25">
        <v>107.12</v>
      </c>
      <c r="Z7" s="25">
        <v>102.83</v>
      </c>
      <c r="AA7" s="25">
        <v>110.74</v>
      </c>
      <c r="AB7" s="25">
        <v>112.14</v>
      </c>
      <c r="AC7" s="25">
        <v>105.34</v>
      </c>
      <c r="AD7" s="25">
        <v>105.77</v>
      </c>
      <c r="AE7" s="25">
        <v>104.82</v>
      </c>
      <c r="AF7" s="25">
        <v>109.12</v>
      </c>
      <c r="AG7" s="25">
        <v>103.41</v>
      </c>
      <c r="AH7" s="25">
        <v>107.26</v>
      </c>
      <c r="AI7" s="25">
        <v>17.350000000000001</v>
      </c>
      <c r="AJ7" s="25">
        <v>8.57</v>
      </c>
      <c r="AK7" s="25">
        <v>5.1100000000000003</v>
      </c>
      <c r="AL7" s="25">
        <v>0</v>
      </c>
      <c r="AM7" s="25">
        <v>0</v>
      </c>
      <c r="AN7" s="25">
        <v>24.04</v>
      </c>
      <c r="AO7" s="25">
        <v>28.03</v>
      </c>
      <c r="AP7" s="25">
        <v>26.73</v>
      </c>
      <c r="AQ7" s="25">
        <v>19.420000000000002</v>
      </c>
      <c r="AR7" s="25">
        <v>28</v>
      </c>
      <c r="AS7" s="25">
        <v>1.61</v>
      </c>
      <c r="AT7" s="25">
        <v>523.64</v>
      </c>
      <c r="AU7" s="25">
        <v>562.25</v>
      </c>
      <c r="AV7" s="25">
        <v>504.44</v>
      </c>
      <c r="AW7" s="25">
        <v>271.70999999999998</v>
      </c>
      <c r="AX7" s="25">
        <v>179.63</v>
      </c>
      <c r="AY7" s="25">
        <v>305.08</v>
      </c>
      <c r="AZ7" s="25">
        <v>305.33999999999997</v>
      </c>
      <c r="BA7" s="25">
        <v>310.01</v>
      </c>
      <c r="BB7" s="25">
        <v>315.60000000000002</v>
      </c>
      <c r="BC7" s="25">
        <v>293.51</v>
      </c>
      <c r="BD7" s="25">
        <v>239.69</v>
      </c>
      <c r="BE7" s="25">
        <v>682.96</v>
      </c>
      <c r="BF7" s="25">
        <v>663.39</v>
      </c>
      <c r="BG7" s="25">
        <v>648.99</v>
      </c>
      <c r="BH7" s="25">
        <v>656.35</v>
      </c>
      <c r="BI7" s="25">
        <v>945.21</v>
      </c>
      <c r="BJ7" s="25">
        <v>585.59</v>
      </c>
      <c r="BK7" s="25">
        <v>561.34</v>
      </c>
      <c r="BL7" s="25">
        <v>538.33000000000004</v>
      </c>
      <c r="BM7" s="25">
        <v>625.11</v>
      </c>
      <c r="BN7" s="25">
        <v>498.34</v>
      </c>
      <c r="BO7" s="25">
        <v>264.86</v>
      </c>
      <c r="BP7" s="25">
        <v>100.63</v>
      </c>
      <c r="BQ7" s="25">
        <v>105.27</v>
      </c>
      <c r="BR7" s="25">
        <v>101.86</v>
      </c>
      <c r="BS7" s="25">
        <v>111.39</v>
      </c>
      <c r="BT7" s="25">
        <v>87.67</v>
      </c>
      <c r="BU7" s="25">
        <v>82.78</v>
      </c>
      <c r="BV7" s="25">
        <v>84.82</v>
      </c>
      <c r="BW7" s="25">
        <v>82.29</v>
      </c>
      <c r="BX7" s="25">
        <v>77.739999999999995</v>
      </c>
      <c r="BY7" s="25">
        <v>81.45</v>
      </c>
      <c r="BZ7" s="25">
        <v>97.59</v>
      </c>
      <c r="CA7" s="25">
        <v>145.35</v>
      </c>
      <c r="CB7" s="25">
        <v>144.62</v>
      </c>
      <c r="CC7" s="25">
        <v>151.9</v>
      </c>
      <c r="CD7" s="25">
        <v>140.62</v>
      </c>
      <c r="CE7" s="25">
        <v>181.36</v>
      </c>
      <c r="CF7" s="25">
        <v>225.09</v>
      </c>
      <c r="CG7" s="25">
        <v>224.82</v>
      </c>
      <c r="CH7" s="25">
        <v>230.85</v>
      </c>
      <c r="CI7" s="25">
        <v>274.94</v>
      </c>
      <c r="CJ7" s="25">
        <v>240.31</v>
      </c>
      <c r="CK7" s="25">
        <v>181.66</v>
      </c>
      <c r="CL7" s="25">
        <v>51.33</v>
      </c>
      <c r="CM7" s="25">
        <v>32.97</v>
      </c>
      <c r="CN7" s="25">
        <v>32.96</v>
      </c>
      <c r="CO7" s="25">
        <v>31.94</v>
      </c>
      <c r="CP7" s="25">
        <v>31.37</v>
      </c>
      <c r="CQ7" s="25">
        <v>49.38</v>
      </c>
      <c r="CR7" s="25">
        <v>50.09</v>
      </c>
      <c r="CS7" s="25">
        <v>50.1</v>
      </c>
      <c r="CT7" s="25">
        <v>41.02</v>
      </c>
      <c r="CU7" s="25">
        <v>49.74</v>
      </c>
      <c r="CV7" s="25">
        <v>60.21</v>
      </c>
      <c r="CW7" s="25">
        <v>84</v>
      </c>
      <c r="CX7" s="25">
        <v>84.34</v>
      </c>
      <c r="CY7" s="25">
        <v>83.2</v>
      </c>
      <c r="CZ7" s="25">
        <v>83.2</v>
      </c>
      <c r="DA7" s="25">
        <v>83.09</v>
      </c>
      <c r="DB7" s="25">
        <v>78.010000000000005</v>
      </c>
      <c r="DC7" s="25">
        <v>77.599999999999994</v>
      </c>
      <c r="DD7" s="25">
        <v>77.3</v>
      </c>
      <c r="DE7" s="25">
        <v>69.900000000000006</v>
      </c>
      <c r="DF7" s="25">
        <v>75.37</v>
      </c>
      <c r="DG7" s="25">
        <v>89.21</v>
      </c>
      <c r="DH7" s="25">
        <v>53.98</v>
      </c>
      <c r="DI7" s="25">
        <v>54.99</v>
      </c>
      <c r="DJ7" s="25">
        <v>55.58</v>
      </c>
      <c r="DK7" s="25">
        <v>55.59</v>
      </c>
      <c r="DL7" s="25">
        <v>52.57</v>
      </c>
      <c r="DM7" s="25">
        <v>47.5</v>
      </c>
      <c r="DN7" s="25">
        <v>48.41</v>
      </c>
      <c r="DO7" s="25">
        <v>50.02</v>
      </c>
      <c r="DP7" s="25">
        <v>53.49</v>
      </c>
      <c r="DQ7" s="25">
        <v>52.3</v>
      </c>
      <c r="DR7" s="25">
        <v>52.41</v>
      </c>
      <c r="DS7" s="25">
        <v>0</v>
      </c>
      <c r="DT7" s="25">
        <v>0</v>
      </c>
      <c r="DU7" s="25">
        <v>0</v>
      </c>
      <c r="DV7" s="25">
        <v>0</v>
      </c>
      <c r="DW7" s="25">
        <v>0</v>
      </c>
      <c r="DX7" s="25">
        <v>17.399999999999999</v>
      </c>
      <c r="DY7" s="25">
        <v>18.64</v>
      </c>
      <c r="DZ7" s="25">
        <v>19.510000000000002</v>
      </c>
      <c r="EA7" s="25">
        <v>21.96</v>
      </c>
      <c r="EB7" s="25">
        <v>23.36</v>
      </c>
      <c r="EC7" s="25">
        <v>26.78</v>
      </c>
      <c r="ED7" s="25">
        <v>0</v>
      </c>
      <c r="EE7" s="25">
        <v>0</v>
      </c>
      <c r="EF7" s="25">
        <v>0</v>
      </c>
      <c r="EG7" s="25">
        <v>0</v>
      </c>
      <c r="EH7" s="25">
        <v>0</v>
      </c>
      <c r="EI7" s="25">
        <v>0.4</v>
      </c>
      <c r="EJ7" s="25">
        <v>0.36</v>
      </c>
      <c r="EK7" s="25">
        <v>0.56999999999999995</v>
      </c>
      <c r="EL7" s="25">
        <v>0.31</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2025-12-12T09:22:16Z</dcterms:created>
  <dcterms:modified xsi:type="dcterms:W3CDTF">2026-01-15T01:20:14Z</dcterms:modified>
  <cp:category/>
</cp:coreProperties>
</file>