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comments4.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0610241\Desktop\MY FLD\temp_作業用\R8衆\21 立候補予定者説明会\"/>
    </mc:Choice>
  </mc:AlternateContent>
  <xr:revisionPtr revIDLastSave="0" documentId="13_ncr:1_{C2CE2EB7-D45B-4201-807D-9E861D4BF0BE}" xr6:coauthVersionLast="47" xr6:coauthVersionMax="47" xr10:uidLastSave="{00000000-0000-0000-0000-000000000000}"/>
  <bookViews>
    <workbookView xWindow="-120" yWindow="-120" windowWidth="29040" windowHeight="15720" tabRatio="743" xr2:uid="{00000000-000D-0000-FFFF-FFFF00000000}"/>
  </bookViews>
  <sheets>
    <sheet name="目次" sheetId="1" r:id="rId1"/>
    <sheet name="入力シート" sheetId="2" r:id="rId2"/>
    <sheet name="1" sheetId="3" r:id="rId3"/>
    <sheet name="2" sheetId="4" r:id="rId4"/>
    <sheet name="2の2" sheetId="15" r:id="rId5"/>
    <sheet name="2の3" sheetId="16" r:id="rId6"/>
    <sheet name="3" sheetId="43" r:id="rId7"/>
    <sheet name="4" sheetId="6" r:id="rId8"/>
    <sheet name="5" sheetId="7" r:id="rId9"/>
    <sheet name="6" sheetId="8" r:id="rId10"/>
    <sheet name="7" sheetId="9" r:id="rId11"/>
    <sheet name="8" sheetId="10" r:id="rId12"/>
    <sheet name="9" sheetId="11" r:id="rId13"/>
    <sheet name="10" sheetId="12" r:id="rId14"/>
    <sheet name="11" sheetId="13" r:id="rId15"/>
    <sheet name="12" sheetId="17" r:id="rId16"/>
    <sheet name="13" sheetId="18" r:id="rId17"/>
    <sheet name="14" sheetId="19" r:id="rId18"/>
    <sheet name="15" sheetId="20" r:id="rId19"/>
    <sheet name="16" sheetId="21" r:id="rId20"/>
    <sheet name="17" sheetId="22" r:id="rId21"/>
    <sheet name="18" sheetId="23" r:id="rId22"/>
    <sheet name="19" sheetId="24" r:id="rId23"/>
    <sheet name="20" sheetId="25" r:id="rId24"/>
    <sheet name="21" sheetId="26" r:id="rId25"/>
    <sheet name="22" sheetId="27" r:id="rId26"/>
    <sheet name="23" sheetId="28" r:id="rId27"/>
    <sheet name="24" sheetId="29" r:id="rId28"/>
    <sheet name="25" sheetId="30" r:id="rId29"/>
    <sheet name="26" sheetId="32" r:id="rId30"/>
    <sheet name="27" sheetId="31" r:id="rId31"/>
    <sheet name="28" sheetId="33" r:id="rId32"/>
    <sheet name="29" sheetId="34" r:id="rId33"/>
    <sheet name="29の2" sheetId="35" r:id="rId34"/>
    <sheet name="30" sheetId="37" r:id="rId35"/>
    <sheet name="30の2" sheetId="39" r:id="rId36"/>
    <sheet name="31" sheetId="40" r:id="rId37"/>
  </sheets>
  <definedNames>
    <definedName name="_xlnm.Print_Area" localSheetId="2">'1'!$F$1:$M$75</definedName>
    <definedName name="_xlnm.Print_Area" localSheetId="13">'10'!$F$1:$I$42</definedName>
    <definedName name="_xlnm.Print_Area" localSheetId="14">'11'!$F$1:$I$47</definedName>
    <definedName name="_xlnm.Print_Area" localSheetId="15">'12'!$F$1:$I$42</definedName>
    <definedName name="_xlnm.Print_Area" localSheetId="16">'13'!$F$1:$J$45</definedName>
    <definedName name="_xlnm.Print_Area" localSheetId="17">'14'!$F$1:$J$45</definedName>
    <definedName name="_xlnm.Print_Area" localSheetId="18">'15'!$F$1:$J$42</definedName>
    <definedName name="_xlnm.Print_Area" localSheetId="19">'16'!$F$1:$J$42</definedName>
    <definedName name="_xlnm.Print_Area" localSheetId="20">'17'!$F$1:$L$103</definedName>
    <definedName name="_xlnm.Print_Area" localSheetId="21">'18'!$F$1:$H$49</definedName>
    <definedName name="_xlnm.Print_Area" localSheetId="22">'19'!$F$1:$H$50</definedName>
    <definedName name="_xlnm.Print_Area" localSheetId="3">'2'!$F$1:$J$54</definedName>
    <definedName name="_xlnm.Print_Area" localSheetId="23">'20'!$F$1:$I$54</definedName>
    <definedName name="_xlnm.Print_Area" localSheetId="24">'21'!$F$1:$I$54</definedName>
    <definedName name="_xlnm.Print_Area" localSheetId="25">'22'!$F$1:$J$43</definedName>
    <definedName name="_xlnm.Print_Area" localSheetId="26">'23'!$F$1:$J$52</definedName>
    <definedName name="_xlnm.Print_Area" localSheetId="27">'24'!$F$1:$J$43</definedName>
    <definedName name="_xlnm.Print_Area" localSheetId="28">'25'!$F$1:$J$43</definedName>
    <definedName name="_xlnm.Print_Area" localSheetId="29">'26'!$F$1:$J$52</definedName>
    <definedName name="_xlnm.Print_Area" localSheetId="30">'27'!$F$1:$J$43</definedName>
    <definedName name="_xlnm.Print_Area" localSheetId="31">'28'!$F$1:$J$40</definedName>
    <definedName name="_xlnm.Print_Area" localSheetId="32">'29'!$F$1:$I$53</definedName>
    <definedName name="_xlnm.Print_Area" localSheetId="33">'29の2'!$F$1:$J$48</definedName>
    <definedName name="_xlnm.Print_Area" localSheetId="4">'2の2'!$F$1:$J$48</definedName>
    <definedName name="_xlnm.Print_Area" localSheetId="5">'2の3'!$F$1:$J$44</definedName>
    <definedName name="_xlnm.Print_Area" localSheetId="6">'3'!$F$1:$H$59</definedName>
    <definedName name="_xlnm.Print_Area" localSheetId="34">'30'!$F$1:$I$53</definedName>
    <definedName name="_xlnm.Print_Area" localSheetId="35">'30の2'!$F$1:$J$48</definedName>
    <definedName name="_xlnm.Print_Area" localSheetId="36">'31'!$F$1:$J$52</definedName>
    <definedName name="_xlnm.Print_Area" localSheetId="7">'4'!$F$1:$H$45</definedName>
    <definedName name="_xlnm.Print_Area" localSheetId="8">'5'!$F$1:$H$37</definedName>
    <definedName name="_xlnm.Print_Area" localSheetId="9">'6'!$F$1:$H$39</definedName>
    <definedName name="_xlnm.Print_Area" localSheetId="10">'7'!$F$1:$I$43</definedName>
    <definedName name="_xlnm.Print_Area" localSheetId="11">'8'!$F$1:$I$48</definedName>
    <definedName name="_xlnm.Print_Area" localSheetId="12">'9'!$F$1:$I$40</definedName>
    <definedName name="_xlnm.Print_Area" localSheetId="1">入力シート!$A$1:$C$72</definedName>
    <definedName name="_xlnm.Print_Titles" localSheetId="2">'1'!$1:$1</definedName>
    <definedName name="_xlnm.Print_Titles" localSheetId="13">'10'!$1:$1</definedName>
    <definedName name="_xlnm.Print_Titles" localSheetId="14">'11'!$1:$1</definedName>
    <definedName name="_xlnm.Print_Titles" localSheetId="15">'12'!$1:$1</definedName>
    <definedName name="_xlnm.Print_Titles" localSheetId="16">'13'!$1:$1</definedName>
    <definedName name="_xlnm.Print_Titles" localSheetId="17">'14'!$1:$1</definedName>
    <definedName name="_xlnm.Print_Titles" localSheetId="18">'15'!$1:$1</definedName>
    <definedName name="_xlnm.Print_Titles" localSheetId="19">'16'!$1:$1</definedName>
    <definedName name="_xlnm.Print_Titles" localSheetId="20">'17'!$1:$1</definedName>
    <definedName name="_xlnm.Print_Titles" localSheetId="21">'18'!$1:$1</definedName>
    <definedName name="_xlnm.Print_Titles" localSheetId="22">'19'!$1:$1</definedName>
    <definedName name="_xlnm.Print_Titles" localSheetId="3">'2'!$1:$1</definedName>
    <definedName name="_xlnm.Print_Titles" localSheetId="23">'20'!$1:$1</definedName>
    <definedName name="_xlnm.Print_Titles" localSheetId="24">'21'!$1:$1</definedName>
    <definedName name="_xlnm.Print_Titles" localSheetId="25">'22'!$1:$1</definedName>
    <definedName name="_xlnm.Print_Titles" localSheetId="26">'23'!$1:$1</definedName>
    <definedName name="_xlnm.Print_Titles" localSheetId="27">'24'!$1:$1</definedName>
    <definedName name="_xlnm.Print_Titles" localSheetId="28">'25'!$1:$1</definedName>
    <definedName name="_xlnm.Print_Titles" localSheetId="29">'26'!$1:$1</definedName>
    <definedName name="_xlnm.Print_Titles" localSheetId="30">'27'!$1:$1</definedName>
    <definedName name="_xlnm.Print_Titles" localSheetId="31">'28'!$1:$1</definedName>
    <definedName name="_xlnm.Print_Titles" localSheetId="32">'29'!$1:$1</definedName>
    <definedName name="_xlnm.Print_Titles" localSheetId="33">'29の2'!#REF!</definedName>
    <definedName name="_xlnm.Print_Titles" localSheetId="4">'2の2'!#REF!</definedName>
    <definedName name="_xlnm.Print_Titles" localSheetId="5">'2の3'!#REF!</definedName>
    <definedName name="_xlnm.Print_Titles" localSheetId="34">'30'!$1:$1</definedName>
    <definedName name="_xlnm.Print_Titles" localSheetId="35">'30の2'!#REF!</definedName>
    <definedName name="_xlnm.Print_Titles" localSheetId="36">'31'!#REF!</definedName>
    <definedName name="_xlnm.Print_Titles" localSheetId="7">'4'!$1:$1</definedName>
    <definedName name="_xlnm.Print_Titles" localSheetId="8">'5'!$1:$1</definedName>
    <definedName name="_xlnm.Print_Titles" localSheetId="9">'6'!$1:$1</definedName>
    <definedName name="_xlnm.Print_Titles" localSheetId="10">'7'!$1:$1</definedName>
    <definedName name="_xlnm.Print_Titles" localSheetId="11">'8'!$1:$1</definedName>
    <definedName name="_xlnm.Print_Titles" localSheetId="12">'9'!$1:$1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4" i="11" l="1"/>
  <c r="G29" i="7"/>
  <c r="F7" i="7"/>
  <c r="F7" i="40"/>
  <c r="G27" i="39"/>
  <c r="G27" i="35"/>
  <c r="G39" i="32"/>
  <c r="G39" i="28"/>
  <c r="F5" i="13"/>
  <c r="F6" i="12"/>
  <c r="G24" i="15"/>
  <c r="F7" i="6"/>
  <c r="F6" i="43"/>
  <c r="F7" i="16"/>
  <c r="F7" i="15"/>
  <c r="F6" i="4"/>
  <c r="F7" i="39" l="1"/>
  <c r="F7" i="35"/>
  <c r="F41" i="34"/>
  <c r="H49" i="43" l="1"/>
  <c r="B13" i="2"/>
  <c r="F20" i="11" l="1"/>
  <c r="F11" i="16"/>
  <c r="F40" i="37"/>
  <c r="F12" i="26"/>
  <c r="G21" i="3"/>
  <c r="B69" i="2"/>
  <c r="H27" i="29" s="1"/>
  <c r="B46" i="2"/>
  <c r="G35" i="40"/>
  <c r="G28" i="40"/>
  <c r="G25" i="40"/>
  <c r="G24" i="39"/>
  <c r="G33" i="37"/>
  <c r="G18" i="37"/>
  <c r="G17" i="37"/>
  <c r="G24" i="35"/>
  <c r="G33" i="34"/>
  <c r="G17" i="34"/>
  <c r="G18" i="34"/>
  <c r="F6" i="33"/>
  <c r="H26" i="31"/>
  <c r="H25" i="31"/>
  <c r="F7" i="31"/>
  <c r="G36" i="32"/>
  <c r="F20" i="32"/>
  <c r="H12" i="32"/>
  <c r="H10" i="32"/>
  <c r="H14" i="30"/>
  <c r="F6" i="30"/>
  <c r="H26" i="30"/>
  <c r="H25" i="30"/>
  <c r="H26" i="29"/>
  <c r="H25" i="29"/>
  <c r="F7" i="29"/>
  <c r="G36" i="28"/>
  <c r="H12" i="28"/>
  <c r="H10" i="28"/>
  <c r="H26" i="27"/>
  <c r="H25" i="27"/>
  <c r="B61" i="2"/>
  <c r="H20" i="33" s="1"/>
  <c r="F20" i="28"/>
  <c r="H14" i="27"/>
  <c r="F6" i="27"/>
  <c r="G17" i="26"/>
  <c r="G14" i="26"/>
  <c r="F6" i="26"/>
  <c r="G25" i="25"/>
  <c r="G19" i="25"/>
  <c r="G16" i="25"/>
  <c r="F7" i="25"/>
  <c r="F14" i="24"/>
  <c r="F5" i="24"/>
  <c r="F15" i="23"/>
  <c r="F7" i="23"/>
  <c r="F6" i="21"/>
  <c r="G17" i="8"/>
  <c r="H43" i="3"/>
  <c r="G15" i="7"/>
  <c r="G13" i="4"/>
  <c r="F12" i="22"/>
  <c r="F9" i="22"/>
  <c r="G13" i="20"/>
  <c r="F6" i="20"/>
  <c r="F6" i="19"/>
  <c r="G13" i="18"/>
  <c r="F6" i="18"/>
  <c r="G20" i="17"/>
  <c r="G17" i="17"/>
  <c r="F10" i="17"/>
  <c r="H6" i="17"/>
  <c r="G37" i="13"/>
  <c r="G34" i="13"/>
  <c r="F29" i="13"/>
  <c r="G13" i="13"/>
  <c r="G10" i="13"/>
  <c r="G17" i="12"/>
  <c r="G14" i="12"/>
  <c r="G31" i="11"/>
  <c r="G24" i="11"/>
  <c r="G13" i="11"/>
  <c r="G11" i="11"/>
  <c r="F17" i="11"/>
  <c r="G28" i="10"/>
  <c r="G25" i="10"/>
  <c r="F20" i="10"/>
  <c r="F17" i="10"/>
  <c r="G13" i="10"/>
  <c r="G11" i="10"/>
  <c r="G36" i="9"/>
  <c r="F31" i="9"/>
  <c r="F33" i="9"/>
  <c r="F7" i="9"/>
  <c r="G13" i="9"/>
  <c r="G10" i="9"/>
  <c r="F5" i="9"/>
  <c r="F11" i="8"/>
  <c r="F7" i="8"/>
  <c r="G26" i="7"/>
  <c r="F9" i="43"/>
  <c r="G16" i="43"/>
  <c r="G13" i="43"/>
  <c r="H1" i="43" a="1"/>
  <c r="H1" i="43" s="1"/>
  <c r="H24" i="30" l="1"/>
  <c r="H24" i="27"/>
  <c r="H24" i="29"/>
  <c r="H8" i="32"/>
  <c r="H8" i="28"/>
  <c r="H24" i="31"/>
  <c r="H27" i="30"/>
  <c r="H27" i="31"/>
  <c r="H14" i="32"/>
  <c r="H27" i="27"/>
  <c r="H14" i="28"/>
  <c r="G18" i="6"/>
  <c r="G21" i="6"/>
  <c r="F11" i="6"/>
  <c r="G20" i="16"/>
  <c r="G17" i="16"/>
  <c r="G21" i="15"/>
  <c r="G16" i="4"/>
  <c r="H41" i="3"/>
  <c r="F9" i="4"/>
  <c r="F38" i="3"/>
  <c r="G6" i="3"/>
  <c r="I20" i="3"/>
  <c r="G19" i="3" l="1"/>
  <c r="G17" i="3"/>
  <c r="G16" i="3"/>
  <c r="M14" i="3"/>
  <c r="I12" i="3"/>
  <c r="J10" i="3"/>
  <c r="G9" i="3"/>
  <c r="H8" i="3"/>
  <c r="G7" i="3"/>
  <c r="B47" i="2"/>
  <c r="L18" i="3" s="1"/>
  <c r="B8" i="2"/>
  <c r="G49" i="3" s="1"/>
  <c r="B35" i="2"/>
  <c r="B34" i="2"/>
  <c r="G20" i="8" s="1"/>
  <c r="B24" i="2"/>
  <c r="J1" i="40" a="1"/>
  <c r="J1" i="40" s="1"/>
  <c r="I1" i="37" a="1"/>
  <c r="I1" i="37" s="1"/>
  <c r="F37" i="10" l="1"/>
  <c r="G38" i="40"/>
  <c r="H23" i="27"/>
  <c r="H19" i="33"/>
  <c r="H23" i="31"/>
  <c r="I30" i="32"/>
  <c r="H23" i="30"/>
  <c r="H23" i="29"/>
  <c r="I30" i="28"/>
  <c r="H16" i="31"/>
  <c r="H16" i="29"/>
  <c r="G36" i="34"/>
  <c r="G36" i="37"/>
  <c r="H17" i="30"/>
  <c r="G31" i="40"/>
  <c r="H17" i="27"/>
  <c r="G22" i="25"/>
  <c r="G19" i="43"/>
  <c r="G31" i="10"/>
  <c r="G20" i="26"/>
  <c r="G19" i="23"/>
  <c r="G13" i="19"/>
  <c r="G18" i="24"/>
  <c r="H45" i="3"/>
  <c r="G19" i="4"/>
  <c r="F20" i="9"/>
  <c r="F20" i="13"/>
  <c r="F26" i="12"/>
  <c r="F28" i="17"/>
  <c r="F32" i="12"/>
  <c r="H45" i="13"/>
  <c r="H7" i="17"/>
  <c r="G13" i="21"/>
  <c r="H10" i="22"/>
  <c r="G20" i="12"/>
  <c r="G16" i="18"/>
  <c r="G16" i="20"/>
  <c r="G16" i="13"/>
  <c r="G40" i="13"/>
  <c r="G23" i="17"/>
  <c r="G15" i="3"/>
  <c r="G26" i="11"/>
  <c r="G8" i="11"/>
  <c r="G17" i="7"/>
  <c r="G8" i="10"/>
  <c r="G14" i="3"/>
  <c r="G6" i="10"/>
  <c r="G6" i="11"/>
  <c r="G24" i="6"/>
  <c r="G16" i="9"/>
  <c r="G23" i="16"/>
  <c r="G11" i="3"/>
  <c r="G18" i="3"/>
  <c r="I1" i="34" a="1"/>
  <c r="I1" i="34" s="1"/>
  <c r="F26" i="33"/>
  <c r="F21" i="33"/>
  <c r="F3" i="33"/>
  <c r="J1" i="33" a="1"/>
  <c r="J1" i="33" s="1"/>
  <c r="F38" i="1"/>
  <c r="F37" i="1"/>
  <c r="F36" i="1"/>
  <c r="F35" i="1"/>
  <c r="F34" i="1"/>
  <c r="F33" i="1"/>
  <c r="J1" i="32" a="1"/>
  <c r="J1" i="32" s="1"/>
  <c r="J1" i="31" a="1"/>
  <c r="J1" i="31" s="1"/>
  <c r="J1" i="30" a="1"/>
  <c r="J1" i="30" s="1"/>
  <c r="J1" i="29" a="1"/>
  <c r="J1" i="29" s="1"/>
  <c r="J1" i="28" a="1"/>
  <c r="J1" i="28" s="1"/>
  <c r="J1" i="27" a="1"/>
  <c r="J1" i="27" s="1"/>
  <c r="I1" i="26" a="1"/>
  <c r="I1" i="26" s="1"/>
  <c r="I1" i="25" a="1"/>
  <c r="I1" i="25" s="1"/>
  <c r="H1" i="24" a="1"/>
  <c r="H1" i="24" s="1"/>
  <c r="H1" i="23" a="1"/>
  <c r="H1" i="23" s="1"/>
  <c r="L1" i="22" a="1"/>
  <c r="L1" i="22" s="1"/>
  <c r="J1" i="21" a="1"/>
  <c r="J1" i="21" s="1"/>
  <c r="J1" i="20" a="1"/>
  <c r="J1" i="20" s="1"/>
  <c r="F21" i="1"/>
  <c r="F22" i="1"/>
  <c r="F23" i="1"/>
  <c r="F24" i="1"/>
  <c r="F25" i="1"/>
  <c r="F26" i="1"/>
  <c r="F27" i="1"/>
  <c r="F28" i="1"/>
  <c r="F29" i="1"/>
  <c r="F30" i="1"/>
  <c r="F31" i="1"/>
  <c r="F32" i="1"/>
  <c r="J1" i="19" a="1"/>
  <c r="J1" i="19" s="1"/>
  <c r="J1" i="18" a="1"/>
  <c r="J1" i="18" s="1"/>
  <c r="G39" i="9"/>
  <c r="I1" i="17" a="1"/>
  <c r="I1" i="17" s="1"/>
  <c r="F6" i="1"/>
  <c r="F7" i="1"/>
  <c r="M1" i="3" a="1"/>
  <c r="M1" i="3" s="1"/>
  <c r="F5" i="1"/>
  <c r="F8" i="1"/>
  <c r="F9" i="1"/>
  <c r="F10" i="1"/>
  <c r="F11" i="1"/>
  <c r="F12" i="1"/>
  <c r="F13" i="1"/>
  <c r="F14" i="1"/>
  <c r="F15" i="1"/>
  <c r="F16" i="1"/>
  <c r="F17" i="1"/>
  <c r="F18" i="1"/>
  <c r="F19" i="1"/>
  <c r="F20" i="1"/>
  <c r="F4" i="1"/>
  <c r="I1" i="13" a="1"/>
  <c r="I1" i="13" s="1"/>
  <c r="I1" i="12" a="1"/>
  <c r="I1" i="12" s="1"/>
  <c r="I1" i="11" a="1"/>
  <c r="I1" i="11" s="1"/>
  <c r="I1" i="10" a="1"/>
  <c r="I1" i="10" s="1"/>
  <c r="I1" i="9" a="1"/>
  <c r="I1" i="9" s="1"/>
  <c r="H1" i="8" a="1"/>
  <c r="H1" i="8" s="1"/>
  <c r="H1" i="7" a="1"/>
  <c r="H1" i="7" s="1"/>
  <c r="H1" i="6" a="1"/>
  <c r="H1" i="6" s="1"/>
  <c r="J1" i="4" a="1"/>
  <c r="J1" i="4" s="1"/>
  <c r="D5" i="1" a="1"/>
  <c r="D10" i="1" a="1"/>
  <c r="D20" i="1" a="1"/>
  <c r="D11" i="1" a="1"/>
  <c r="D12" i="1" a="1"/>
  <c r="D31" i="1" a="1"/>
  <c r="D13" i="1" a="1"/>
  <c r="D8" i="1" a="1"/>
  <c r="D23" i="1" a="1"/>
  <c r="D36" i="1" a="1"/>
  <c r="D6" i="1" a="1"/>
  <c r="D34" i="1" a="1"/>
  <c r="D26" i="1" a="1"/>
  <c r="D32" i="1" a="1"/>
  <c r="D28" i="1" a="1"/>
  <c r="D21" i="1" a="1"/>
  <c r="D37" i="1" a="1"/>
  <c r="D16" i="1" a="1"/>
  <c r="D7" i="1" a="1"/>
  <c r="D25" i="1" a="1"/>
  <c r="D18" i="1" a="1"/>
  <c r="D15" i="1" a="1"/>
  <c r="D29" i="1" a="1"/>
  <c r="D14" i="1" a="1"/>
  <c r="D33" i="1" a="1"/>
  <c r="D19" i="1" a="1"/>
  <c r="D24" i="1" a="1"/>
  <c r="D22" i="1" a="1"/>
  <c r="D35" i="1" a="1"/>
  <c r="D30" i="1" a="1"/>
  <c r="D4" i="1" a="1"/>
  <c r="D38" i="1" a="1"/>
  <c r="D17" i="1" a="1"/>
  <c r="D9" i="1" a="1"/>
  <c r="D27" i="1" a="1"/>
  <c r="D38" i="1" l="1"/>
  <c r="D36" i="1"/>
  <c r="D34" i="1"/>
  <c r="D37" i="1"/>
  <c r="D35" i="1"/>
  <c r="D33" i="1"/>
  <c r="D32" i="1"/>
  <c r="D30" i="1"/>
  <c r="D28" i="1"/>
  <c r="D26" i="1"/>
  <c r="D24" i="1"/>
  <c r="D22" i="1"/>
  <c r="D31" i="1"/>
  <c r="D29" i="1"/>
  <c r="D27" i="1"/>
  <c r="D25" i="1"/>
  <c r="D23" i="1"/>
  <c r="D21" i="1"/>
  <c r="D12" i="1"/>
  <c r="D7" i="1"/>
  <c r="D6" i="1"/>
  <c r="D4" i="1"/>
  <c r="D20" i="1"/>
  <c r="D18" i="1"/>
  <c r="D16" i="1"/>
  <c r="D14" i="1"/>
  <c r="D10" i="1"/>
  <c r="D8" i="1"/>
  <c r="D19" i="1"/>
  <c r="D17" i="1"/>
  <c r="D15" i="1"/>
  <c r="D13" i="1"/>
  <c r="D11" i="1"/>
  <c r="D9" i="1"/>
  <c r="D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tamura shuuhei</author>
  </authors>
  <commentList>
    <comment ref="C11" authorId="0" shapeId="0" xr:uid="{0304CB74-DBEF-49C0-B613-79F9A94B6897}">
      <text>
        <r>
          <rPr>
            <b/>
            <sz val="12"/>
            <color indexed="81"/>
            <rFont val="MS P ゴシック"/>
            <family val="3"/>
            <charset val="128"/>
          </rPr>
          <t>和暦により入力すること。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tamura shuuhei</author>
  </authors>
  <commentList>
    <comment ref="C10" authorId="0" shapeId="0" xr:uid="{4BE48712-CA80-477F-9326-4A0F5F91DB7F}">
      <text>
        <r>
          <rPr>
            <b/>
            <sz val="9"/>
            <color indexed="81"/>
            <rFont val="MS P ゴシック"/>
            <family val="3"/>
            <charset val="128"/>
          </rPr>
          <t>和暦により入力すること。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tamura shuuhei</author>
  </authors>
  <commentList>
    <comment ref="C10" authorId="0" shapeId="0" xr:uid="{5DCCFD95-6F8F-44CA-AF30-C88B1CDA0414}">
      <text>
        <r>
          <rPr>
            <b/>
            <sz val="9"/>
            <color indexed="81"/>
            <rFont val="MS P ゴシック"/>
            <family val="3"/>
            <charset val="128"/>
          </rPr>
          <t>和暦により入力すること。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tamura shuuhei</author>
  </authors>
  <commentList>
    <comment ref="C9" authorId="0" shapeId="0" xr:uid="{A0E6F3F6-916D-45B2-B2BA-61273D55632D}">
      <text>
        <r>
          <rPr>
            <b/>
            <sz val="9"/>
            <color indexed="81"/>
            <rFont val="MS P ゴシック"/>
            <family val="3"/>
            <charset val="128"/>
          </rPr>
          <t>和暦により入力すること。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<sst xmlns="http://schemas.openxmlformats.org/spreadsheetml/2006/main" count="662" uniqueCount="286">
  <si>
    <t>衆議院小選挙区選出議員選挙候補者届出書（政党届出）</t>
    <phoneticPr fontId="4"/>
  </si>
  <si>
    <t>政党その他の政治団体に関する事項</t>
    <rPh sb="0" eb="2">
      <t>セイトウ</t>
    </rPh>
    <rPh sb="4" eb="5">
      <t>タ</t>
    </rPh>
    <rPh sb="6" eb="8">
      <t>セイジ</t>
    </rPh>
    <rPh sb="8" eb="10">
      <t>ダンタイ</t>
    </rPh>
    <rPh sb="11" eb="12">
      <t>カン</t>
    </rPh>
    <rPh sb="14" eb="16">
      <t>ジコウ</t>
    </rPh>
    <phoneticPr fontId="4"/>
  </si>
  <si>
    <t>（ふりがな）</t>
    <phoneticPr fontId="4"/>
  </si>
  <si>
    <t>名称</t>
    <rPh sb="0" eb="2">
      <t>メイショウ</t>
    </rPh>
    <phoneticPr fontId="4"/>
  </si>
  <si>
    <t>本部の所在地</t>
    <rPh sb="0" eb="2">
      <t>ホンブ</t>
    </rPh>
    <rPh sb="3" eb="6">
      <t>ショザイチ</t>
    </rPh>
    <phoneticPr fontId="4"/>
  </si>
  <si>
    <t>代表者の氏名</t>
    <rPh sb="0" eb="3">
      <t>ダイヒョウシャ</t>
    </rPh>
    <rPh sb="4" eb="6">
      <t>シメイ</t>
    </rPh>
    <phoneticPr fontId="4"/>
  </si>
  <si>
    <t>一のウェブサイト等のアドレス</t>
    <rPh sb="0" eb="1">
      <t>イチ</t>
    </rPh>
    <rPh sb="8" eb="9">
      <t>トウ</t>
    </rPh>
    <phoneticPr fontId="4"/>
  </si>
  <si>
    <t>候補者に関する事項</t>
    <rPh sb="0" eb="3">
      <t>コウホシャ</t>
    </rPh>
    <rPh sb="4" eb="5">
      <t>カン</t>
    </rPh>
    <rPh sb="7" eb="9">
      <t>ジコウ</t>
    </rPh>
    <phoneticPr fontId="4"/>
  </si>
  <si>
    <t>氏名</t>
    <rPh sb="0" eb="2">
      <t>シメイ</t>
    </rPh>
    <phoneticPr fontId="4"/>
  </si>
  <si>
    <t>本籍</t>
    <rPh sb="0" eb="2">
      <t>ホンセキ</t>
    </rPh>
    <phoneticPr fontId="4"/>
  </si>
  <si>
    <t>住所</t>
    <rPh sb="0" eb="2">
      <t>ジュウショ</t>
    </rPh>
    <phoneticPr fontId="4"/>
  </si>
  <si>
    <t>生年月日</t>
    <rPh sb="0" eb="2">
      <t>セイネン</t>
    </rPh>
    <rPh sb="2" eb="4">
      <t>ガッピ</t>
    </rPh>
    <phoneticPr fontId="4"/>
  </si>
  <si>
    <t>（満</t>
    <rPh sb="1" eb="2">
      <t>マン</t>
    </rPh>
    <phoneticPr fontId="4"/>
  </si>
  <si>
    <t>歳）</t>
    <rPh sb="0" eb="1">
      <t>サイ</t>
    </rPh>
    <phoneticPr fontId="4"/>
  </si>
  <si>
    <t>性別</t>
    <rPh sb="0" eb="2">
      <t>セイベツ</t>
    </rPh>
    <phoneticPr fontId="4"/>
  </si>
  <si>
    <t>（〒</t>
  </si>
  <si>
    <t>）</t>
  </si>
  <si>
    <t>（電話</t>
    <rPh sb="1" eb="3">
      <t>デンワ</t>
    </rPh>
    <phoneticPr fontId="4"/>
  </si>
  <si>
    <t>職業</t>
    <rPh sb="0" eb="2">
      <t>ショクギョウ</t>
    </rPh>
    <phoneticPr fontId="4"/>
  </si>
  <si>
    <t>選挙</t>
    <rPh sb="0" eb="2">
      <t>センキョ</t>
    </rPh>
    <phoneticPr fontId="4"/>
  </si>
  <si>
    <t>添付書類</t>
    <rPh sb="0" eb="2">
      <t>テンプ</t>
    </rPh>
    <rPh sb="2" eb="4">
      <t>ショルイ</t>
    </rPh>
    <phoneticPr fontId="4"/>
  </si>
  <si>
    <t>備考</t>
    <rPh sb="0" eb="2">
      <t>ビコウ</t>
    </rPh>
    <phoneticPr fontId="4"/>
  </si>
  <si>
    <t>政党その他の政治団体の名称</t>
    <rPh sb="0" eb="2">
      <t>セイトウ</t>
    </rPh>
    <rPh sb="4" eb="5">
      <t>タ</t>
    </rPh>
    <rPh sb="6" eb="8">
      <t>セイジ</t>
    </rPh>
    <rPh sb="8" eb="10">
      <t>ダンタイ</t>
    </rPh>
    <rPh sb="11" eb="13">
      <t>メイショウ</t>
    </rPh>
    <phoneticPr fontId="4"/>
  </si>
  <si>
    <t>代表者氏名</t>
    <rPh sb="0" eb="3">
      <t>ダイヒョウシャ</t>
    </rPh>
    <rPh sb="3" eb="5">
      <t>シメイ</t>
    </rPh>
    <phoneticPr fontId="4"/>
  </si>
  <si>
    <t>選挙長</t>
    <rPh sb="0" eb="2">
      <t>センキョ</t>
    </rPh>
    <rPh sb="2" eb="3">
      <t>チョウ</t>
    </rPh>
    <phoneticPr fontId="4"/>
  </si>
  <si>
    <t>衆議院小選挙区選出議員選挙</t>
    <rPh sb="0" eb="3">
      <t>シュウギイン</t>
    </rPh>
    <rPh sb="3" eb="7">
      <t>ショウセンキョク</t>
    </rPh>
    <rPh sb="7" eb="9">
      <t>センシュツ</t>
    </rPh>
    <rPh sb="9" eb="11">
      <t>ギイン</t>
    </rPh>
    <rPh sb="11" eb="13">
      <t>センキョ</t>
    </rPh>
    <phoneticPr fontId="4"/>
  </si>
  <si>
    <t>候補者届出要件該当確認書</t>
  </si>
  <si>
    <t>候補者の重複届出をしていない旨の宣誓書</t>
  </si>
  <si>
    <t>候補者となることの同意書</t>
  </si>
  <si>
    <t>候補者となることができない者でない旨の宣誓書</t>
  </si>
  <si>
    <t>候補者となるべき者の選定手続等を記載した文書及び宣誓書</t>
  </si>
  <si>
    <t>供託証明書</t>
  </si>
  <si>
    <t>候補者の戸籍の謄本又は抄本</t>
  </si>
  <si>
    <t>候補者の住民票</t>
  </si>
  <si>
    <t>同時に行われる衆議院比例代表選出議員の選挙における　衆議院名簿登載者又は衆議院名簿登載者としようとする者</t>
    <rPh sb="0" eb="2">
      <t>ドウジ</t>
    </rPh>
    <rPh sb="3" eb="4">
      <t>オコナ</t>
    </rPh>
    <rPh sb="7" eb="10">
      <t>シュウギイン</t>
    </rPh>
    <rPh sb="10" eb="12">
      <t>ヒレイ</t>
    </rPh>
    <rPh sb="12" eb="14">
      <t>ダイヒョウ</t>
    </rPh>
    <rPh sb="14" eb="16">
      <t>センシュツ</t>
    </rPh>
    <rPh sb="16" eb="18">
      <t>ギイン</t>
    </rPh>
    <rPh sb="19" eb="21">
      <t>センキョ</t>
    </rPh>
    <rPh sb="26" eb="29">
      <t>シュウギイン</t>
    </rPh>
    <rPh sb="29" eb="31">
      <t>メイボ</t>
    </rPh>
    <rPh sb="31" eb="34">
      <t>トウサイシャ</t>
    </rPh>
    <rPh sb="34" eb="35">
      <t>マタ</t>
    </rPh>
    <rPh sb="36" eb="39">
      <t>シュウギイン</t>
    </rPh>
    <rPh sb="39" eb="41">
      <t>メイボ</t>
    </rPh>
    <rPh sb="41" eb="44">
      <t>トウサイシャ</t>
    </rPh>
    <rPh sb="51" eb="52">
      <t>シャ</t>
    </rPh>
    <phoneticPr fontId="4"/>
  </si>
  <si>
    <t>政党その他の政治団体の綱領、党則、規約その他これらに相当するものを記載した文書</t>
    <phoneticPr fontId="4"/>
  </si>
  <si>
    <t>候補者届出要件該当確認書</t>
    <rPh sb="0" eb="3">
      <t>コウホシャ</t>
    </rPh>
    <rPh sb="3" eb="5">
      <t>トドケデ</t>
    </rPh>
    <rPh sb="5" eb="7">
      <t>ヨウケン</t>
    </rPh>
    <rPh sb="7" eb="9">
      <t>ガイトウ</t>
    </rPh>
    <rPh sb="9" eb="12">
      <t>カクニンショ</t>
    </rPh>
    <phoneticPr fontId="4"/>
  </si>
  <si>
    <t>記</t>
    <rPh sb="0" eb="1">
      <t>キ</t>
    </rPh>
    <phoneticPr fontId="4"/>
  </si>
  <si>
    <t>衆議院議員又は参議院議員の別</t>
    <rPh sb="0" eb="3">
      <t>シュウギイン</t>
    </rPh>
    <rPh sb="3" eb="5">
      <t>ギイン</t>
    </rPh>
    <rPh sb="5" eb="6">
      <t>マタ</t>
    </rPh>
    <rPh sb="7" eb="10">
      <t>サンギイン</t>
    </rPh>
    <rPh sb="10" eb="12">
      <t>ギイン</t>
    </rPh>
    <rPh sb="13" eb="14">
      <t>ベツ</t>
    </rPh>
    <phoneticPr fontId="4"/>
  </si>
  <si>
    <t>選挙区</t>
  </si>
  <si>
    <t>選挙区</t>
    <rPh sb="0" eb="3">
      <t>センキョク</t>
    </rPh>
    <phoneticPr fontId="4"/>
  </si>
  <si>
    <t>令和　　年　　月　　日</t>
    <rPh sb="0" eb="2">
      <t>レイワ</t>
    </rPh>
    <rPh sb="4" eb="5">
      <t>ネン</t>
    </rPh>
    <rPh sb="7" eb="8">
      <t>ツキ</t>
    </rPh>
    <rPh sb="10" eb="11">
      <t>ヒ</t>
    </rPh>
    <phoneticPr fontId="4"/>
  </si>
  <si>
    <t>（添付書類1）</t>
    <rPh sb="1" eb="3">
      <t>テンプ</t>
    </rPh>
    <rPh sb="3" eb="5">
      <t>ショルイ</t>
    </rPh>
    <phoneticPr fontId="4"/>
  </si>
  <si>
    <t>承諾書</t>
    <rPh sb="0" eb="3">
      <t>ショウダクショ</t>
    </rPh>
    <phoneticPr fontId="4"/>
  </si>
  <si>
    <t>（添付書類2）</t>
    <rPh sb="1" eb="3">
      <t>テンプ</t>
    </rPh>
    <rPh sb="3" eb="5">
      <t>ショルイ</t>
    </rPh>
    <phoneticPr fontId="4"/>
  </si>
  <si>
    <t>宣誓書</t>
    <rPh sb="0" eb="3">
      <t>センセイショ</t>
    </rPh>
    <phoneticPr fontId="4"/>
  </si>
  <si>
    <t>（内訳）</t>
    <rPh sb="1" eb="3">
      <t>ウチワケ</t>
    </rPh>
    <phoneticPr fontId="4"/>
  </si>
  <si>
    <t>公職の候補者の氏名</t>
    <rPh sb="0" eb="2">
      <t>コウショク</t>
    </rPh>
    <rPh sb="3" eb="6">
      <t>コウホシャ</t>
    </rPh>
    <rPh sb="7" eb="9">
      <t>シメイ</t>
    </rPh>
    <phoneticPr fontId="4"/>
  </si>
  <si>
    <t>得票数</t>
    <rPh sb="0" eb="3">
      <t>トクヒョウスウ</t>
    </rPh>
    <phoneticPr fontId="4"/>
  </si>
  <si>
    <t>計</t>
    <rPh sb="0" eb="1">
      <t>ケイ</t>
    </rPh>
    <phoneticPr fontId="4"/>
  </si>
  <si>
    <t>候補者となることの同意書</t>
    <rPh sb="0" eb="3">
      <t>コウホシャ</t>
    </rPh>
    <rPh sb="9" eb="12">
      <t>ドウイショ</t>
    </rPh>
    <phoneticPr fontId="4"/>
  </si>
  <si>
    <t>候補者となるべき者の選定手続等を記載した文書及び宣誓書</t>
    <rPh sb="0" eb="3">
      <t>コウホシャ</t>
    </rPh>
    <rPh sb="8" eb="9">
      <t>シャ</t>
    </rPh>
    <rPh sb="10" eb="12">
      <t>センテイ</t>
    </rPh>
    <rPh sb="12" eb="14">
      <t>テツヅキ</t>
    </rPh>
    <rPh sb="14" eb="15">
      <t>トウ</t>
    </rPh>
    <rPh sb="16" eb="18">
      <t>キサイ</t>
    </rPh>
    <rPh sb="20" eb="22">
      <t>ブンショ</t>
    </rPh>
    <rPh sb="22" eb="23">
      <t>オヨ</t>
    </rPh>
    <rPh sb="24" eb="27">
      <t>センセイショ</t>
    </rPh>
    <phoneticPr fontId="4"/>
  </si>
  <si>
    <t>　上のとおり関係書類を添えて候補者となるべき者の届出をします。</t>
    <rPh sb="1" eb="2">
      <t>ウエ</t>
    </rPh>
    <rPh sb="6" eb="8">
      <t>カンケイ</t>
    </rPh>
    <rPh sb="8" eb="10">
      <t>ショルイ</t>
    </rPh>
    <rPh sb="11" eb="12">
      <t>ソ</t>
    </rPh>
    <rPh sb="14" eb="17">
      <t>コウホシャ</t>
    </rPh>
    <rPh sb="22" eb="23">
      <t>シャ</t>
    </rPh>
    <rPh sb="24" eb="26">
      <t>トドケデ</t>
    </rPh>
    <phoneticPr fontId="4"/>
  </si>
  <si>
    <t>候補者となるべき者の選定機関</t>
    <rPh sb="0" eb="3">
      <t>コウホシャ</t>
    </rPh>
    <rPh sb="8" eb="9">
      <t>シャ</t>
    </rPh>
    <rPh sb="10" eb="12">
      <t>センテイ</t>
    </rPh>
    <rPh sb="12" eb="14">
      <t>キカン</t>
    </rPh>
    <phoneticPr fontId="4"/>
  </si>
  <si>
    <t>構成員の数</t>
    <rPh sb="0" eb="3">
      <t>コウセイイン</t>
    </rPh>
    <rPh sb="4" eb="5">
      <t>スウ</t>
    </rPh>
    <phoneticPr fontId="4"/>
  </si>
  <si>
    <t>構成員の選出方法</t>
    <rPh sb="0" eb="3">
      <t>コウセイイン</t>
    </rPh>
    <rPh sb="4" eb="6">
      <t>センシュツ</t>
    </rPh>
    <rPh sb="6" eb="8">
      <t>ホウホウ</t>
    </rPh>
    <phoneticPr fontId="4"/>
  </si>
  <si>
    <t>候補者となるべき者の選定手続</t>
    <rPh sb="0" eb="3">
      <t>コウホシャ</t>
    </rPh>
    <rPh sb="8" eb="9">
      <t>シャ</t>
    </rPh>
    <rPh sb="10" eb="12">
      <t>センテイ</t>
    </rPh>
    <rPh sb="12" eb="14">
      <t>テツヅキ</t>
    </rPh>
    <phoneticPr fontId="4"/>
  </si>
  <si>
    <t>選定機関の名称</t>
    <rPh sb="0" eb="2">
      <t>センテイ</t>
    </rPh>
    <rPh sb="2" eb="4">
      <t>キカン</t>
    </rPh>
    <rPh sb="5" eb="7">
      <t>メイショウ</t>
    </rPh>
    <phoneticPr fontId="4"/>
  </si>
  <si>
    <t>通称認定申請書</t>
    <rPh sb="0" eb="2">
      <t>ツウショウ</t>
    </rPh>
    <rPh sb="2" eb="4">
      <t>ニンテイ</t>
    </rPh>
    <rPh sb="4" eb="7">
      <t>シンセイショ</t>
    </rPh>
    <phoneticPr fontId="4"/>
  </si>
  <si>
    <t>候補者</t>
    <rPh sb="0" eb="3">
      <t>コウホシャ</t>
    </rPh>
    <phoneticPr fontId="4"/>
  </si>
  <si>
    <t>呼称</t>
    <rPh sb="0" eb="2">
      <t>コショウ</t>
    </rPh>
    <phoneticPr fontId="4"/>
  </si>
  <si>
    <t>令和　年　月　日</t>
    <rPh sb="0" eb="2">
      <t>レイワ</t>
    </rPh>
    <rPh sb="3" eb="4">
      <t>ネン</t>
    </rPh>
    <rPh sb="5" eb="6">
      <t>ツキ</t>
    </rPh>
    <rPh sb="7" eb="8">
      <t>ヒ</t>
    </rPh>
    <phoneticPr fontId="4"/>
  </si>
  <si>
    <t>候補者届出政党に所属する者でなくなった旨の届出書</t>
    <rPh sb="0" eb="3">
      <t>コウホシャ</t>
    </rPh>
    <rPh sb="3" eb="5">
      <t>トドケデ</t>
    </rPh>
    <rPh sb="5" eb="7">
      <t>セイトウ</t>
    </rPh>
    <rPh sb="8" eb="10">
      <t>ショゾク</t>
    </rPh>
    <rPh sb="12" eb="13">
      <t>シャ</t>
    </rPh>
    <rPh sb="19" eb="20">
      <t>ムネ</t>
    </rPh>
    <rPh sb="21" eb="24">
      <t>トドケデショ</t>
    </rPh>
    <phoneticPr fontId="4"/>
  </si>
  <si>
    <t>候補者の氏名</t>
    <rPh sb="0" eb="3">
      <t>コウホシャ</t>
    </rPh>
    <rPh sb="4" eb="6">
      <t>シメイ</t>
    </rPh>
    <phoneticPr fontId="4"/>
  </si>
  <si>
    <t>届出事由</t>
    <rPh sb="0" eb="2">
      <t>トドケデ</t>
    </rPh>
    <rPh sb="2" eb="4">
      <t>ジユウ</t>
    </rPh>
    <phoneticPr fontId="4"/>
  </si>
  <si>
    <t>除名の手続を記載した文書及び宣誓書</t>
    <rPh sb="0" eb="2">
      <t>ジョメイ</t>
    </rPh>
    <rPh sb="3" eb="5">
      <t>テツヅキ</t>
    </rPh>
    <rPh sb="6" eb="8">
      <t>キサイ</t>
    </rPh>
    <rPh sb="10" eb="12">
      <t>ブンショ</t>
    </rPh>
    <rPh sb="12" eb="13">
      <t>オヨ</t>
    </rPh>
    <rPh sb="14" eb="17">
      <t>センセイショ</t>
    </rPh>
    <phoneticPr fontId="4"/>
  </si>
  <si>
    <t>除名の決定手続</t>
    <rPh sb="0" eb="2">
      <t>ジョメイ</t>
    </rPh>
    <rPh sb="3" eb="5">
      <t>ケッテイ</t>
    </rPh>
    <rPh sb="5" eb="7">
      <t>テツヅキ</t>
    </rPh>
    <phoneticPr fontId="4"/>
  </si>
  <si>
    <t>除名を決定する機関</t>
    <rPh sb="0" eb="2">
      <t>ジョメイ</t>
    </rPh>
    <rPh sb="3" eb="5">
      <t>ケッテイ</t>
    </rPh>
    <rPh sb="7" eb="9">
      <t>キカン</t>
    </rPh>
    <phoneticPr fontId="4"/>
  </si>
  <si>
    <t>（候補者の氏名）</t>
    <rPh sb="1" eb="4">
      <t>コウホシャ</t>
    </rPh>
    <rPh sb="5" eb="7">
      <t>シメイ</t>
    </rPh>
    <phoneticPr fontId="4"/>
  </si>
  <si>
    <t>番号</t>
    <rPh sb="0" eb="2">
      <t>バンゴウ</t>
    </rPh>
    <phoneticPr fontId="4"/>
  </si>
  <si>
    <t>文書名</t>
    <rPh sb="0" eb="2">
      <t>ブンショ</t>
    </rPh>
    <rPh sb="2" eb="3">
      <t>メイ</t>
    </rPh>
    <phoneticPr fontId="4"/>
  </si>
  <si>
    <t>シートへのリンク</t>
    <phoneticPr fontId="4"/>
  </si>
  <si>
    <t>※着色されたセルに必要事項を入力</t>
    <rPh sb="1" eb="3">
      <t>チャクショク</t>
    </rPh>
    <rPh sb="9" eb="11">
      <t>ヒツヨウ</t>
    </rPh>
    <rPh sb="11" eb="13">
      <t>ジコウ</t>
    </rPh>
    <rPh sb="14" eb="16">
      <t>ニュウリョク</t>
    </rPh>
    <phoneticPr fontId="4"/>
  </si>
  <si>
    <t>2の2</t>
    <phoneticPr fontId="4"/>
  </si>
  <si>
    <t>2の3</t>
    <phoneticPr fontId="4"/>
  </si>
  <si>
    <t>※着色されたセルに必要事項を入力すること。</t>
    <rPh sb="1" eb="3">
      <t>チャクショク</t>
    </rPh>
    <rPh sb="9" eb="11">
      <t>ヒツヨウ</t>
    </rPh>
    <rPh sb="11" eb="13">
      <t>ジコウ</t>
    </rPh>
    <rPh sb="14" eb="16">
      <t>ニュウリョク</t>
    </rPh>
    <phoneticPr fontId="4"/>
  </si>
  <si>
    <t>　●確認書に係る選挙の</t>
    <rPh sb="2" eb="5">
      <t>カクニンショ</t>
    </rPh>
    <rPh sb="6" eb="7">
      <t>カカ</t>
    </rPh>
    <rPh sb="8" eb="10">
      <t>センキョ</t>
    </rPh>
    <phoneticPr fontId="4"/>
  </si>
  <si>
    <t>　　・執行年月日</t>
    <rPh sb="3" eb="5">
      <t>シッコウ</t>
    </rPh>
    <rPh sb="5" eb="8">
      <t>ネンガッピ</t>
    </rPh>
    <phoneticPr fontId="4"/>
  </si>
  <si>
    <t>　　・種類</t>
    <rPh sb="3" eb="5">
      <t>シュルイ</t>
    </rPh>
    <phoneticPr fontId="4"/>
  </si>
  <si>
    <t>　　・得票総数</t>
    <rPh sb="3" eb="5">
      <t>トクヒョウ</t>
    </rPh>
    <rPh sb="5" eb="7">
      <t>ソウスウ</t>
    </rPh>
    <phoneticPr fontId="4"/>
  </si>
  <si>
    <t>令和　年　月　日</t>
    <rPh sb="0" eb="2">
      <t>レイワ</t>
    </rPh>
    <rPh sb="3" eb="4">
      <t>ネン</t>
    </rPh>
    <rPh sb="5" eb="6">
      <t>ガツ</t>
    </rPh>
    <rPh sb="7" eb="8">
      <t>ニチ</t>
    </rPh>
    <phoneticPr fontId="4"/>
  </si>
  <si>
    <t>票</t>
    <rPh sb="0" eb="1">
      <t>ヒョウ</t>
    </rPh>
    <phoneticPr fontId="4"/>
  </si>
  <si>
    <t>※以下の枠内に必要事項を入力すること。</t>
    <rPh sb="1" eb="3">
      <t>イカ</t>
    </rPh>
    <rPh sb="4" eb="6">
      <t>ワクナイ</t>
    </rPh>
    <rPh sb="7" eb="9">
      <t>ヒツヨウ</t>
    </rPh>
    <rPh sb="9" eb="11">
      <t>ジコウ</t>
    </rPh>
    <rPh sb="12" eb="14">
      <t>ニュウリョク</t>
    </rPh>
    <phoneticPr fontId="4"/>
  </si>
  <si>
    <t>1号要件用</t>
    <rPh sb="1" eb="2">
      <t>ゴウ</t>
    </rPh>
    <rPh sb="2" eb="4">
      <t>ヨウケン</t>
    </rPh>
    <rPh sb="4" eb="5">
      <t>ヨウ</t>
    </rPh>
    <phoneticPr fontId="4"/>
  </si>
  <si>
    <t>候補者届出要件該当確認書　添付書類1</t>
    <rPh sb="0" eb="3">
      <t>コウホシャ</t>
    </rPh>
    <rPh sb="3" eb="5">
      <t>トドケデ</t>
    </rPh>
    <rPh sb="5" eb="7">
      <t>ヨウケン</t>
    </rPh>
    <rPh sb="7" eb="9">
      <t>ガイトウ</t>
    </rPh>
    <rPh sb="9" eb="12">
      <t>カクニンショ</t>
    </rPh>
    <rPh sb="13" eb="15">
      <t>テンプ</t>
    </rPh>
    <rPh sb="15" eb="17">
      <t>ショルイ</t>
    </rPh>
    <phoneticPr fontId="4"/>
  </si>
  <si>
    <t>候補者届出要件該当確認書　添付書類2</t>
    <rPh sb="0" eb="3">
      <t>コウホシャ</t>
    </rPh>
    <rPh sb="3" eb="5">
      <t>トドケデ</t>
    </rPh>
    <rPh sb="5" eb="7">
      <t>ヨウケン</t>
    </rPh>
    <rPh sb="7" eb="9">
      <t>ガイトウ</t>
    </rPh>
    <rPh sb="9" eb="12">
      <t>カクニンショ</t>
    </rPh>
    <rPh sb="13" eb="15">
      <t>テンプ</t>
    </rPh>
    <rPh sb="15" eb="17">
      <t>ショルイ</t>
    </rPh>
    <phoneticPr fontId="4"/>
  </si>
  <si>
    <t>2号要件用</t>
    <rPh sb="1" eb="2">
      <t>ゴウ</t>
    </rPh>
    <rPh sb="2" eb="4">
      <t>ヨウケン</t>
    </rPh>
    <rPh sb="4" eb="5">
      <t>ヨウ</t>
    </rPh>
    <phoneticPr fontId="4"/>
  </si>
  <si>
    <t>候補者の重複届出をしていない旨</t>
    <rPh sb="0" eb="3">
      <t>コウホシャ</t>
    </rPh>
    <rPh sb="4" eb="6">
      <t>ジュウフク</t>
    </rPh>
    <rPh sb="6" eb="8">
      <t>トドケデ</t>
    </rPh>
    <rPh sb="14" eb="15">
      <t>ムネ</t>
    </rPh>
    <phoneticPr fontId="4"/>
  </si>
  <si>
    <t>候補者となることができない者でない旨</t>
    <phoneticPr fontId="4"/>
  </si>
  <si>
    <t>　●本件に係る選定機関の</t>
    <rPh sb="2" eb="4">
      <t>ホンケン</t>
    </rPh>
    <rPh sb="5" eb="6">
      <t>カカ</t>
    </rPh>
    <rPh sb="7" eb="9">
      <t>センテイ</t>
    </rPh>
    <rPh sb="9" eb="11">
      <t>キカン</t>
    </rPh>
    <phoneticPr fontId="4"/>
  </si>
  <si>
    <t>　　・開催年月日</t>
    <rPh sb="3" eb="5">
      <t>カイサイ</t>
    </rPh>
    <rPh sb="5" eb="8">
      <t>ネンガッピ</t>
    </rPh>
    <phoneticPr fontId="4"/>
  </si>
  <si>
    <t>　　・開催場所</t>
    <rPh sb="3" eb="5">
      <t>カイサイ</t>
    </rPh>
    <rPh sb="5" eb="7">
      <t>バショ</t>
    </rPh>
    <phoneticPr fontId="4"/>
  </si>
  <si>
    <t>通称認定申請に係る承諾書</t>
    <rPh sb="0" eb="2">
      <t>ツウショウ</t>
    </rPh>
    <rPh sb="2" eb="4">
      <t>ニンテイ</t>
    </rPh>
    <rPh sb="4" eb="6">
      <t>シンセイ</t>
    </rPh>
    <rPh sb="7" eb="8">
      <t>カカ</t>
    </rPh>
    <rPh sb="9" eb="12">
      <t>ショウダクショ</t>
    </rPh>
    <phoneticPr fontId="4"/>
  </si>
  <si>
    <t>　●所属する者でなくなった日</t>
    <rPh sb="2" eb="4">
      <t>ショゾク</t>
    </rPh>
    <rPh sb="6" eb="7">
      <t>シャ</t>
    </rPh>
    <rPh sb="13" eb="14">
      <t>ヒ</t>
    </rPh>
    <phoneticPr fontId="4"/>
  </si>
  <si>
    <t>　●除名を決定する機関の開催年月日</t>
    <rPh sb="2" eb="4">
      <t>ジョメイ</t>
    </rPh>
    <rPh sb="5" eb="7">
      <t>ケッテイ</t>
    </rPh>
    <rPh sb="9" eb="11">
      <t>キカン</t>
    </rPh>
    <rPh sb="12" eb="14">
      <t>カイサイ</t>
    </rPh>
    <rPh sb="14" eb="17">
      <t>ネンガッピ</t>
    </rPh>
    <phoneticPr fontId="4"/>
  </si>
  <si>
    <t>候補者の届出の取下げ届出書</t>
    <rPh sb="0" eb="3">
      <t>コウホシャ</t>
    </rPh>
    <rPh sb="4" eb="6">
      <t>トドケデ</t>
    </rPh>
    <rPh sb="7" eb="9">
      <t>トリサ</t>
    </rPh>
    <rPh sb="10" eb="12">
      <t>トドケデ</t>
    </rPh>
    <rPh sb="12" eb="13">
      <t>ショ</t>
    </rPh>
    <phoneticPr fontId="4"/>
  </si>
  <si>
    <t>候補者届出政党の名称</t>
    <rPh sb="0" eb="3">
      <t>コウホシャ</t>
    </rPh>
    <rPh sb="3" eb="5">
      <t>トドケデ</t>
    </rPh>
    <rPh sb="5" eb="7">
      <t>セイトウ</t>
    </rPh>
    <rPh sb="8" eb="10">
      <t>メイショウ</t>
    </rPh>
    <phoneticPr fontId="4"/>
  </si>
  <si>
    <t>事由</t>
    <rPh sb="0" eb="2">
      <t>ジユウ</t>
    </rPh>
    <phoneticPr fontId="4"/>
  </si>
  <si>
    <t>選挙執行
年月日</t>
    <rPh sb="0" eb="2">
      <t>センキョ</t>
    </rPh>
    <rPh sb="2" eb="4">
      <t>シッコウ</t>
    </rPh>
    <rPh sb="5" eb="8">
      <t>ネンガッピ</t>
    </rPh>
    <phoneticPr fontId="4"/>
  </si>
  <si>
    <t>選挙事務所設置届</t>
    <rPh sb="0" eb="2">
      <t>センキョ</t>
    </rPh>
    <rPh sb="2" eb="5">
      <t>ジムショ</t>
    </rPh>
    <rPh sb="5" eb="7">
      <t>セッチ</t>
    </rPh>
    <rPh sb="7" eb="8">
      <t>トドケ</t>
    </rPh>
    <phoneticPr fontId="4"/>
  </si>
  <si>
    <t>選挙管理委員会委員長　殿</t>
    <rPh sb="0" eb="2">
      <t>センキョ</t>
    </rPh>
    <rPh sb="2" eb="4">
      <t>カンリ</t>
    </rPh>
    <rPh sb="4" eb="7">
      <t>イインカイ</t>
    </rPh>
    <rPh sb="7" eb="10">
      <t>イインチョウ</t>
    </rPh>
    <rPh sb="11" eb="12">
      <t>ドノ</t>
    </rPh>
    <phoneticPr fontId="4"/>
  </si>
  <si>
    <t>徳島県</t>
    <rPh sb="0" eb="3">
      <t>トクシマケン</t>
    </rPh>
    <phoneticPr fontId="4"/>
  </si>
  <si>
    <t>選挙事務所の所在地</t>
    <rPh sb="0" eb="2">
      <t>センキョ</t>
    </rPh>
    <rPh sb="2" eb="5">
      <t>ジムショ</t>
    </rPh>
    <rPh sb="6" eb="9">
      <t>ショザイチ</t>
    </rPh>
    <phoneticPr fontId="4"/>
  </si>
  <si>
    <t>設置年月日</t>
    <rPh sb="0" eb="2">
      <t>セッチ</t>
    </rPh>
    <rPh sb="2" eb="5">
      <t>ネンガッピ</t>
    </rPh>
    <phoneticPr fontId="4"/>
  </si>
  <si>
    <t>電話番号（</t>
    <rPh sb="0" eb="2">
      <t>デンワ</t>
    </rPh>
    <rPh sb="2" eb="4">
      <t>バンゴウ</t>
    </rPh>
    <phoneticPr fontId="4"/>
  </si>
  <si>
    <t>）</t>
    <phoneticPr fontId="4"/>
  </si>
  <si>
    <t>候補者届出政党用</t>
    <rPh sb="0" eb="3">
      <t>コウホシャ</t>
    </rPh>
    <rPh sb="3" eb="5">
      <t>トドケデ</t>
    </rPh>
    <rPh sb="5" eb="7">
      <t>セイトウ</t>
    </rPh>
    <rPh sb="7" eb="8">
      <t>ヨウ</t>
    </rPh>
    <phoneticPr fontId="4"/>
  </si>
  <si>
    <t>候補者用</t>
    <rPh sb="0" eb="3">
      <t>コウホシャ</t>
    </rPh>
    <rPh sb="3" eb="4">
      <t>ヨウ</t>
    </rPh>
    <phoneticPr fontId="4"/>
  </si>
  <si>
    <t>候補者氏名</t>
    <rPh sb="0" eb="3">
      <t>コウホシャ</t>
    </rPh>
    <rPh sb="3" eb="5">
      <t>シメイ</t>
    </rPh>
    <phoneticPr fontId="4"/>
  </si>
  <si>
    <t>選挙事務所異動届</t>
    <rPh sb="0" eb="2">
      <t>センキョ</t>
    </rPh>
    <rPh sb="2" eb="5">
      <t>ジムショ</t>
    </rPh>
    <rPh sb="5" eb="8">
      <t>イドウトドケ</t>
    </rPh>
    <phoneticPr fontId="4"/>
  </si>
  <si>
    <t>異動後の
選挙事務所の所在地</t>
    <rPh sb="0" eb="3">
      <t>イドウゴ</t>
    </rPh>
    <rPh sb="5" eb="7">
      <t>センキョ</t>
    </rPh>
    <rPh sb="7" eb="10">
      <t>ジムショ</t>
    </rPh>
    <rPh sb="11" eb="14">
      <t>ショザイチ</t>
    </rPh>
    <phoneticPr fontId="4"/>
  </si>
  <si>
    <t>異動前の
選挙事務所の所在地</t>
    <rPh sb="2" eb="3">
      <t>マエ</t>
    </rPh>
    <phoneticPr fontId="4"/>
  </si>
  <si>
    <t>異動年月日</t>
    <rPh sb="0" eb="2">
      <t>イドウ</t>
    </rPh>
    <rPh sb="2" eb="5">
      <t>ネンガッピ</t>
    </rPh>
    <phoneticPr fontId="4"/>
  </si>
  <si>
    <t>報酬を支給する事務員等の届出書</t>
    <rPh sb="12" eb="15">
      <t>トドケデショ</t>
    </rPh>
    <phoneticPr fontId="4"/>
  </si>
  <si>
    <t>届出書</t>
    <rPh sb="0" eb="3">
      <t>トドケデショ</t>
    </rPh>
    <phoneticPr fontId="4"/>
  </si>
  <si>
    <t>年齢</t>
    <rPh sb="0" eb="2">
      <t>ネンレイ</t>
    </rPh>
    <phoneticPr fontId="4"/>
  </si>
  <si>
    <t>使用する者の別</t>
    <rPh sb="0" eb="2">
      <t>シヨウ</t>
    </rPh>
    <rPh sb="4" eb="5">
      <t>シャ</t>
    </rPh>
    <rPh sb="6" eb="7">
      <t>ベツ</t>
    </rPh>
    <phoneticPr fontId="4"/>
  </si>
  <si>
    <t>使用する期間</t>
    <rPh sb="0" eb="2">
      <t>シヨウ</t>
    </rPh>
    <rPh sb="4" eb="6">
      <t>キカン</t>
    </rPh>
    <phoneticPr fontId="4"/>
  </si>
  <si>
    <t>選挙運動用ビラ届出書</t>
    <rPh sb="0" eb="2">
      <t>センキョ</t>
    </rPh>
    <rPh sb="2" eb="5">
      <t>ウンドウヨウ</t>
    </rPh>
    <rPh sb="7" eb="10">
      <t>トドケデショ</t>
    </rPh>
    <phoneticPr fontId="4"/>
  </si>
  <si>
    <t>頒布するビラの種類</t>
    <rPh sb="0" eb="2">
      <t>ハンプ</t>
    </rPh>
    <rPh sb="7" eb="9">
      <t>シュルイ</t>
    </rPh>
    <phoneticPr fontId="4"/>
  </si>
  <si>
    <t>徳島県選挙管理委員会委員長　殿</t>
    <rPh sb="0" eb="3">
      <t>トクシマケン</t>
    </rPh>
    <rPh sb="3" eb="5">
      <t>センキョ</t>
    </rPh>
    <rPh sb="5" eb="7">
      <t>カンリ</t>
    </rPh>
    <rPh sb="7" eb="10">
      <t>イインカイ</t>
    </rPh>
    <rPh sb="10" eb="13">
      <t>イインチョウ</t>
    </rPh>
    <rPh sb="14" eb="15">
      <t>ドノ</t>
    </rPh>
    <phoneticPr fontId="4"/>
  </si>
  <si>
    <t>選挙公報掲載申請書</t>
    <rPh sb="0" eb="2">
      <t>センキョ</t>
    </rPh>
    <rPh sb="2" eb="4">
      <t>コウホウ</t>
    </rPh>
    <rPh sb="4" eb="6">
      <t>ケイサイ</t>
    </rPh>
    <rPh sb="6" eb="9">
      <t>シンセイショ</t>
    </rPh>
    <phoneticPr fontId="4"/>
  </si>
  <si>
    <t>　公職選挙法第168条第1項の規定により、選挙公報の掲載を受けたいので、次のとおり申請します。</t>
    <rPh sb="1" eb="3">
      <t>コウショク</t>
    </rPh>
    <rPh sb="3" eb="6">
      <t>センキョホウ</t>
    </rPh>
    <rPh sb="6" eb="7">
      <t>ダイ</t>
    </rPh>
    <rPh sb="10" eb="11">
      <t>ジョウ</t>
    </rPh>
    <rPh sb="11" eb="12">
      <t>ダイ</t>
    </rPh>
    <rPh sb="13" eb="14">
      <t>コウ</t>
    </rPh>
    <rPh sb="15" eb="17">
      <t>キテイ</t>
    </rPh>
    <rPh sb="21" eb="23">
      <t>センキョ</t>
    </rPh>
    <rPh sb="23" eb="25">
      <t>コウホウ</t>
    </rPh>
    <rPh sb="26" eb="28">
      <t>ケイサイ</t>
    </rPh>
    <rPh sb="29" eb="30">
      <t>ウ</t>
    </rPh>
    <rPh sb="36" eb="37">
      <t>ツギ</t>
    </rPh>
    <rPh sb="41" eb="43">
      <t>シンセイ</t>
    </rPh>
    <phoneticPr fontId="4"/>
  </si>
  <si>
    <t>　公職選挙法第197条の2第2項の規定により報酬を支給する者を次のとおり届け出ます。</t>
    <rPh sb="1" eb="3">
      <t>コウショク</t>
    </rPh>
    <rPh sb="3" eb="6">
      <t>センキョホウ</t>
    </rPh>
    <rPh sb="6" eb="7">
      <t>ダイ</t>
    </rPh>
    <rPh sb="10" eb="11">
      <t>ジョウ</t>
    </rPh>
    <rPh sb="13" eb="14">
      <t>ダイ</t>
    </rPh>
    <rPh sb="15" eb="16">
      <t>コウ</t>
    </rPh>
    <rPh sb="17" eb="19">
      <t>キテイ</t>
    </rPh>
    <rPh sb="22" eb="24">
      <t>ホウシュウ</t>
    </rPh>
    <rPh sb="25" eb="27">
      <t>シキュウ</t>
    </rPh>
    <rPh sb="29" eb="30">
      <t>シャ</t>
    </rPh>
    <rPh sb="31" eb="32">
      <t>ツギ</t>
    </rPh>
    <rPh sb="36" eb="37">
      <t>トド</t>
    </rPh>
    <rPh sb="38" eb="39">
      <t>デ</t>
    </rPh>
    <phoneticPr fontId="4"/>
  </si>
  <si>
    <t>別添のとおり</t>
    <rPh sb="0" eb="2">
      <t>ベッテン</t>
    </rPh>
    <phoneticPr fontId="4"/>
  </si>
  <si>
    <t>1　掲載文</t>
    <rPh sb="2" eb="5">
      <t>ケイサイブン</t>
    </rPh>
    <phoneticPr fontId="4"/>
  </si>
  <si>
    <t>2　写真</t>
    <rPh sb="2" eb="4">
      <t>シャシン</t>
    </rPh>
    <phoneticPr fontId="4"/>
  </si>
  <si>
    <t>3　連絡場所及び電話番号</t>
    <rPh sb="2" eb="4">
      <t>レンラク</t>
    </rPh>
    <rPh sb="4" eb="6">
      <t>バショ</t>
    </rPh>
    <rPh sb="6" eb="7">
      <t>オヨ</t>
    </rPh>
    <rPh sb="8" eb="10">
      <t>デンワ</t>
    </rPh>
    <rPh sb="10" eb="12">
      <t>バンゴウ</t>
    </rPh>
    <phoneticPr fontId="4"/>
  </si>
  <si>
    <t>政党演説会開催申出書</t>
    <rPh sb="0" eb="2">
      <t>セイトウ</t>
    </rPh>
    <rPh sb="2" eb="4">
      <t>エンゼツ</t>
    </rPh>
    <rPh sb="4" eb="5">
      <t>カイ</t>
    </rPh>
    <rPh sb="5" eb="7">
      <t>カイサイ</t>
    </rPh>
    <rPh sb="7" eb="10">
      <t>モウシデショ</t>
    </rPh>
    <phoneticPr fontId="4"/>
  </si>
  <si>
    <t>衆議院小選挙区選出議員選挙候補者届出政党</t>
    <rPh sb="0" eb="3">
      <t>シュウギイン</t>
    </rPh>
    <rPh sb="3" eb="7">
      <t>ショウセンキョク</t>
    </rPh>
    <rPh sb="7" eb="9">
      <t>センシュツ</t>
    </rPh>
    <rPh sb="9" eb="11">
      <t>ギイン</t>
    </rPh>
    <rPh sb="11" eb="13">
      <t>センキョ</t>
    </rPh>
    <rPh sb="13" eb="16">
      <t>コウホシャ</t>
    </rPh>
    <rPh sb="16" eb="18">
      <t>トドケデ</t>
    </rPh>
    <rPh sb="18" eb="20">
      <t>セイトウ</t>
    </rPh>
    <phoneticPr fontId="4"/>
  </si>
  <si>
    <t>電話番号</t>
    <rPh sb="0" eb="2">
      <t>デンワ</t>
    </rPh>
    <rPh sb="2" eb="4">
      <t>バンゴウ</t>
    </rPh>
    <phoneticPr fontId="4"/>
  </si>
  <si>
    <t>1　開催の日時</t>
    <rPh sb="2" eb="4">
      <t>カイサイ</t>
    </rPh>
    <rPh sb="5" eb="7">
      <t>ニチジ</t>
    </rPh>
    <phoneticPr fontId="4"/>
  </si>
  <si>
    <t>2　使用する施設の名称</t>
    <rPh sb="2" eb="4">
      <t>シヨウ</t>
    </rPh>
    <rPh sb="6" eb="8">
      <t>シセツ</t>
    </rPh>
    <rPh sb="9" eb="11">
      <t>メイショウ</t>
    </rPh>
    <phoneticPr fontId="4"/>
  </si>
  <si>
    <t>3　演説者氏名</t>
    <rPh sb="2" eb="5">
      <t>エンゼツシャ</t>
    </rPh>
    <rPh sb="5" eb="7">
      <t>シメイ</t>
    </rPh>
    <phoneticPr fontId="4"/>
  </si>
  <si>
    <t>4　当該施設を過去において使用した回数</t>
    <rPh sb="2" eb="4">
      <t>トウガイ</t>
    </rPh>
    <rPh sb="4" eb="6">
      <t>シセツ</t>
    </rPh>
    <rPh sb="7" eb="9">
      <t>カコ</t>
    </rPh>
    <rPh sb="13" eb="15">
      <t>シヨウ</t>
    </rPh>
    <rPh sb="17" eb="19">
      <t>カイスウ</t>
    </rPh>
    <phoneticPr fontId="4"/>
  </si>
  <si>
    <t>5　候補者届出政党において、当該施設に附加する設備</t>
    <rPh sb="2" eb="5">
      <t>コウホシャ</t>
    </rPh>
    <rPh sb="5" eb="7">
      <t>トドケデ</t>
    </rPh>
    <rPh sb="7" eb="9">
      <t>セイトウ</t>
    </rPh>
    <rPh sb="14" eb="16">
      <t>トウガイ</t>
    </rPh>
    <rPh sb="16" eb="18">
      <t>シセツ</t>
    </rPh>
    <rPh sb="19" eb="21">
      <t>フカ</t>
    </rPh>
    <rPh sb="23" eb="25">
      <t>セツビ</t>
    </rPh>
    <phoneticPr fontId="4"/>
  </si>
  <si>
    <t>から</t>
    <phoneticPr fontId="4"/>
  </si>
  <si>
    <t>まで</t>
    <phoneticPr fontId="4"/>
  </si>
  <si>
    <t>個人演説会開催申出書</t>
    <rPh sb="0" eb="2">
      <t>コジン</t>
    </rPh>
    <rPh sb="2" eb="5">
      <t>エンゼツカイ</t>
    </rPh>
    <rPh sb="5" eb="7">
      <t>カイサイ</t>
    </rPh>
    <rPh sb="7" eb="10">
      <t>モウシデショ</t>
    </rPh>
    <phoneticPr fontId="4"/>
  </si>
  <si>
    <t>5　候補者において、当該施設に附加する設備</t>
    <rPh sb="2" eb="5">
      <t>コウホシャ</t>
    </rPh>
    <rPh sb="10" eb="12">
      <t>トウガイ</t>
    </rPh>
    <rPh sb="12" eb="14">
      <t>シセツ</t>
    </rPh>
    <rPh sb="15" eb="17">
      <t>フカ</t>
    </rPh>
    <rPh sb="19" eb="21">
      <t>セツビ</t>
    </rPh>
    <phoneticPr fontId="4"/>
  </si>
  <si>
    <t>出納責任者選任届</t>
    <rPh sb="0" eb="2">
      <t>スイトウ</t>
    </rPh>
    <rPh sb="2" eb="5">
      <t>セキニンシャ</t>
    </rPh>
    <rPh sb="5" eb="7">
      <t>センニン</t>
    </rPh>
    <rPh sb="7" eb="8">
      <t>トドケ</t>
    </rPh>
    <phoneticPr fontId="4"/>
  </si>
  <si>
    <t>選任者</t>
    <rPh sb="0" eb="3">
      <t>センニンシャ</t>
    </rPh>
    <phoneticPr fontId="4"/>
  </si>
  <si>
    <t>出納責任者</t>
    <rPh sb="0" eb="2">
      <t>スイトウ</t>
    </rPh>
    <rPh sb="2" eb="5">
      <t>セキニンシャ</t>
    </rPh>
    <phoneticPr fontId="4"/>
  </si>
  <si>
    <t>選任年月日</t>
    <rPh sb="0" eb="2">
      <t>センニン</t>
    </rPh>
    <rPh sb="2" eb="5">
      <t>ネンガッピ</t>
    </rPh>
    <phoneticPr fontId="4"/>
  </si>
  <si>
    <t>出納責任者選任承諾書</t>
    <rPh sb="0" eb="2">
      <t>スイトウ</t>
    </rPh>
    <rPh sb="2" eb="5">
      <t>セキニンシャ</t>
    </rPh>
    <rPh sb="5" eb="7">
      <t>センニン</t>
    </rPh>
    <rPh sb="7" eb="10">
      <t>ショウダクショ</t>
    </rPh>
    <phoneticPr fontId="4"/>
  </si>
  <si>
    <t>選任者氏名</t>
    <rPh sb="0" eb="3">
      <t>センニンシャ</t>
    </rPh>
    <rPh sb="3" eb="5">
      <t>シメイ</t>
    </rPh>
    <phoneticPr fontId="4"/>
  </si>
  <si>
    <t>候補者届出政党が選任する場合</t>
    <rPh sb="0" eb="3">
      <t>コウホシャ</t>
    </rPh>
    <rPh sb="3" eb="5">
      <t>トドケデ</t>
    </rPh>
    <rPh sb="5" eb="7">
      <t>セイトウ</t>
    </rPh>
    <rPh sb="8" eb="10">
      <t>センニン</t>
    </rPh>
    <rPh sb="12" eb="14">
      <t>バアイ</t>
    </rPh>
    <phoneticPr fontId="4"/>
  </si>
  <si>
    <t>候補者が選任する場合</t>
    <rPh sb="0" eb="3">
      <t>コウホシャ</t>
    </rPh>
    <rPh sb="4" eb="6">
      <t>センニン</t>
    </rPh>
    <rPh sb="8" eb="10">
      <t>バアイ</t>
    </rPh>
    <phoneticPr fontId="4"/>
  </si>
  <si>
    <t>出納責任者異動届</t>
    <rPh sb="0" eb="2">
      <t>スイトウ</t>
    </rPh>
    <rPh sb="2" eb="5">
      <t>セキニンシャ</t>
    </rPh>
    <rPh sb="5" eb="7">
      <t>イドウ</t>
    </rPh>
    <rPh sb="7" eb="8">
      <t>トドケ</t>
    </rPh>
    <phoneticPr fontId="4"/>
  </si>
  <si>
    <t>出納責任者解任承諾書</t>
    <rPh sb="0" eb="2">
      <t>スイトウ</t>
    </rPh>
    <rPh sb="2" eb="5">
      <t>セキニンシャ</t>
    </rPh>
    <rPh sb="5" eb="7">
      <t>カイニン</t>
    </rPh>
    <rPh sb="7" eb="10">
      <t>ショウダクショ</t>
    </rPh>
    <phoneticPr fontId="4"/>
  </si>
  <si>
    <t>候補者届出政党が異動させる場合</t>
    <rPh sb="0" eb="3">
      <t>コウホシャ</t>
    </rPh>
    <rPh sb="3" eb="5">
      <t>トドケデ</t>
    </rPh>
    <rPh sb="5" eb="7">
      <t>セイトウ</t>
    </rPh>
    <rPh sb="8" eb="10">
      <t>イドウ</t>
    </rPh>
    <rPh sb="13" eb="15">
      <t>バアイ</t>
    </rPh>
    <phoneticPr fontId="4"/>
  </si>
  <si>
    <t>候補者届出政党が解任する場合</t>
    <rPh sb="0" eb="3">
      <t>コウホシャ</t>
    </rPh>
    <rPh sb="3" eb="5">
      <t>トドケデ</t>
    </rPh>
    <rPh sb="5" eb="7">
      <t>セイトウ</t>
    </rPh>
    <rPh sb="8" eb="10">
      <t>カイニン</t>
    </rPh>
    <rPh sb="12" eb="14">
      <t>バアイ</t>
    </rPh>
    <phoneticPr fontId="4"/>
  </si>
  <si>
    <t>候補者が異動させる場合</t>
    <rPh sb="0" eb="3">
      <t>コウホシャ</t>
    </rPh>
    <rPh sb="4" eb="6">
      <t>イドウ</t>
    </rPh>
    <rPh sb="9" eb="11">
      <t>バアイ</t>
    </rPh>
    <phoneticPr fontId="4"/>
  </si>
  <si>
    <t>　●開始又は廃止の別</t>
    <rPh sb="2" eb="4">
      <t>カイシ</t>
    </rPh>
    <rPh sb="4" eb="5">
      <t>マタ</t>
    </rPh>
    <rPh sb="6" eb="8">
      <t>ハイシ</t>
    </rPh>
    <rPh sb="9" eb="10">
      <t>ベツ</t>
    </rPh>
    <phoneticPr fontId="4"/>
  </si>
  <si>
    <t>開始</t>
  </si>
  <si>
    <t>届出者氏名</t>
    <rPh sb="0" eb="2">
      <t>トドケデ</t>
    </rPh>
    <rPh sb="2" eb="3">
      <t>シャ</t>
    </rPh>
    <rPh sb="3" eb="5">
      <t>シメイ</t>
    </rPh>
    <phoneticPr fontId="4"/>
  </si>
  <si>
    <t>出納責任者の氏名</t>
    <rPh sb="0" eb="2">
      <t>スイトウ</t>
    </rPh>
    <rPh sb="2" eb="5">
      <t>セキニンシャ</t>
    </rPh>
    <rPh sb="6" eb="8">
      <t>シメイ</t>
    </rPh>
    <phoneticPr fontId="4"/>
  </si>
  <si>
    <t>職務代行者</t>
    <rPh sb="0" eb="2">
      <t>ショクム</t>
    </rPh>
    <rPh sb="2" eb="5">
      <t>ダイコウシャ</t>
    </rPh>
    <phoneticPr fontId="4"/>
  </si>
  <si>
    <t>開始又は廃止届</t>
    <rPh sb="0" eb="2">
      <t>カイシ</t>
    </rPh>
    <rPh sb="2" eb="3">
      <t>マタ</t>
    </rPh>
    <rPh sb="4" eb="6">
      <t>ハイシ</t>
    </rPh>
    <rPh sb="6" eb="7">
      <t>トドケ</t>
    </rPh>
    <phoneticPr fontId="4"/>
  </si>
  <si>
    <t>開票立会人となるべき者の届出書</t>
    <rPh sb="0" eb="2">
      <t>カイヒョウ</t>
    </rPh>
    <rPh sb="2" eb="5">
      <t>タチアイニン</t>
    </rPh>
    <rPh sb="10" eb="11">
      <t>シャ</t>
    </rPh>
    <rPh sb="12" eb="15">
      <t>トドケデショ</t>
    </rPh>
    <phoneticPr fontId="4"/>
  </si>
  <si>
    <t>立会人となるべき者</t>
    <rPh sb="0" eb="2">
      <t>リッカイ</t>
    </rPh>
    <rPh sb="2" eb="3">
      <t>ニン</t>
    </rPh>
    <rPh sb="8" eb="9">
      <t>シャ</t>
    </rPh>
    <phoneticPr fontId="4"/>
  </si>
  <si>
    <t>立会いすべき開票区</t>
    <rPh sb="0" eb="2">
      <t>タチア</t>
    </rPh>
    <rPh sb="6" eb="9">
      <t>カイヒョウク</t>
    </rPh>
    <phoneticPr fontId="4"/>
  </si>
  <si>
    <t>　　　年　月　日 生</t>
    <rPh sb="3" eb="4">
      <t>ネン</t>
    </rPh>
    <rPh sb="5" eb="6">
      <t>ガツ</t>
    </rPh>
    <rPh sb="7" eb="8">
      <t>ニチ</t>
    </rPh>
    <rPh sb="9" eb="10">
      <t>ウ</t>
    </rPh>
    <phoneticPr fontId="4"/>
  </si>
  <si>
    <t>徳島市</t>
    <rPh sb="0" eb="3">
      <t>トクシマシ</t>
    </rPh>
    <phoneticPr fontId="4"/>
  </si>
  <si>
    <t>鳴門市</t>
    <rPh sb="0" eb="3">
      <t>ナルトシ</t>
    </rPh>
    <phoneticPr fontId="4"/>
  </si>
  <si>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</si>
  <si>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</si>
  <si>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</si>
  <si>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</si>
  <si>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</si>
  <si>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</si>
  <si>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</si>
  <si>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</si>
  <si>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</si>
  <si>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</si>
  <si>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</si>
  <si>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</si>
  <si>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</si>
  <si>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</si>
  <si>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</si>
  <si>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</si>
  <si>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</si>
  <si>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</si>
  <si>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</si>
  <si>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</si>
  <si>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</si>
  <si>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</si>
  <si>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木内　繁一</t>
  </si>
  <si>
    <t>泉　壽</t>
  </si>
  <si>
    <t>森　貢</t>
  </si>
  <si>
    <t>松田　政直</t>
  </si>
  <si>
    <t>29の2</t>
    <phoneticPr fontId="4"/>
  </si>
  <si>
    <t>開票立会人となるべき者の届出書　添付書類</t>
    <rPh sb="16" eb="18">
      <t>テンプ</t>
    </rPh>
    <rPh sb="18" eb="20">
      <t>ショルイ</t>
    </rPh>
    <phoneticPr fontId="4"/>
  </si>
  <si>
    <t>30の2</t>
    <phoneticPr fontId="4"/>
  </si>
  <si>
    <t>選挙立会人となるべき者の届出書</t>
    <rPh sb="0" eb="2">
      <t>センキョ</t>
    </rPh>
    <rPh sb="2" eb="5">
      <t>タチアイニン</t>
    </rPh>
    <rPh sb="10" eb="11">
      <t>シャ</t>
    </rPh>
    <rPh sb="12" eb="15">
      <t>トドケデショ</t>
    </rPh>
    <phoneticPr fontId="4"/>
  </si>
  <si>
    <t>立会いすべき選挙会</t>
    <rPh sb="0" eb="2">
      <t>タチア</t>
    </rPh>
    <rPh sb="6" eb="9">
      <t>センキョカイ</t>
    </rPh>
    <phoneticPr fontId="4"/>
  </si>
  <si>
    <t>徳島県第1区</t>
    <rPh sb="0" eb="3">
      <t>トクシマケン</t>
    </rPh>
    <rPh sb="3" eb="4">
      <t>ダイ</t>
    </rPh>
    <rPh sb="5" eb="6">
      <t>ク</t>
    </rPh>
    <phoneticPr fontId="4"/>
  </si>
  <si>
    <t>徳島県第2区</t>
    <rPh sb="0" eb="3">
      <t>トクシマケン</t>
    </rPh>
    <rPh sb="3" eb="4">
      <t>ダイ</t>
    </rPh>
    <rPh sb="5" eb="6">
      <t>ク</t>
    </rPh>
    <phoneticPr fontId="4"/>
  </si>
  <si>
    <t>　上のとおり本人の承諾を得て届出をします。</t>
    <rPh sb="1" eb="2">
      <t>ウエ</t>
    </rPh>
    <rPh sb="6" eb="8">
      <t>ホンニン</t>
    </rPh>
    <rPh sb="9" eb="11">
      <t>ショウダク</t>
    </rPh>
    <rPh sb="12" eb="13">
      <t>エ</t>
    </rPh>
    <rPh sb="14" eb="16">
      <t>トドケデ</t>
    </rPh>
    <phoneticPr fontId="4"/>
  </si>
  <si>
    <t>選挙立会人となるべき者の届出書　添付書類</t>
    <rPh sb="0" eb="2">
      <t>センキョ</t>
    </rPh>
    <rPh sb="16" eb="18">
      <t>テンプ</t>
    </rPh>
    <rPh sb="18" eb="20">
      <t>ショルイ</t>
    </rPh>
    <phoneticPr fontId="4"/>
  </si>
  <si>
    <t>代理人証明書</t>
    <rPh sb="0" eb="3">
      <t>ダイリニン</t>
    </rPh>
    <rPh sb="3" eb="6">
      <t>ショウメイショ</t>
    </rPh>
    <phoneticPr fontId="4"/>
  </si>
  <si>
    <t>立候補の届出代理人証明書</t>
    <rPh sb="0" eb="3">
      <t>リッコウホ</t>
    </rPh>
    <rPh sb="4" eb="6">
      <t>トドケデ</t>
    </rPh>
    <rPh sb="6" eb="9">
      <t>ダイリニン</t>
    </rPh>
    <rPh sb="9" eb="12">
      <t>ショウメイショ</t>
    </rPh>
    <phoneticPr fontId="4"/>
  </si>
  <si>
    <t>（候補者の住所）</t>
    <rPh sb="1" eb="4">
      <t>コウホシャ</t>
    </rPh>
    <rPh sb="5" eb="7">
      <t>ジュウショ</t>
    </rPh>
    <phoneticPr fontId="4"/>
  </si>
  <si>
    <t>（候補者の署名又は記名押印）</t>
    <rPh sb="1" eb="4">
      <t>コウホシャ</t>
    </rPh>
    <rPh sb="5" eb="7">
      <t>ショメイ</t>
    </rPh>
    <rPh sb="7" eb="8">
      <t>マタ</t>
    </rPh>
    <rPh sb="9" eb="11">
      <t>キメイ</t>
    </rPh>
    <rPh sb="11" eb="13">
      <t>オウイン</t>
    </rPh>
    <phoneticPr fontId="4"/>
  </si>
  <si>
    <t>（政党その他の政治団体の名称）</t>
    <rPh sb="1" eb="3">
      <t>セイトウ</t>
    </rPh>
    <rPh sb="5" eb="6">
      <t>タ</t>
    </rPh>
    <rPh sb="7" eb="9">
      <t>セイジ</t>
    </rPh>
    <rPh sb="9" eb="11">
      <t>ダンタイ</t>
    </rPh>
    <rPh sb="12" eb="14">
      <t>メイショウ</t>
    </rPh>
    <phoneticPr fontId="4"/>
  </si>
  <si>
    <t>（本部の所在地）</t>
    <rPh sb="1" eb="3">
      <t>ホンブ</t>
    </rPh>
    <rPh sb="4" eb="7">
      <t>ショザイチ</t>
    </rPh>
    <phoneticPr fontId="4"/>
  </si>
  <si>
    <t>（代表者の署名又は記名押印）</t>
    <rPh sb="1" eb="4">
      <t>ダイヒョウシャ</t>
    </rPh>
    <rPh sb="5" eb="7">
      <t>ショメイ</t>
    </rPh>
    <rPh sb="7" eb="8">
      <t>マタ</t>
    </rPh>
    <rPh sb="9" eb="11">
      <t>キメイ</t>
    </rPh>
    <rPh sb="11" eb="13">
      <t>オウイン</t>
    </rPh>
    <phoneticPr fontId="4"/>
  </si>
  <si>
    <t>公示日</t>
    <rPh sb="0" eb="2">
      <t>コウジ</t>
    </rPh>
    <rPh sb="2" eb="3">
      <t>ヒ</t>
    </rPh>
    <phoneticPr fontId="4"/>
  </si>
  <si>
    <t>リスト：選挙管理委員会委員長</t>
    <rPh sb="4" eb="6">
      <t>センキョ</t>
    </rPh>
    <rPh sb="6" eb="8">
      <t>カンリ</t>
    </rPh>
    <rPh sb="8" eb="11">
      <t>イインカイ</t>
    </rPh>
    <rPh sb="11" eb="14">
      <t>イインチョウ</t>
    </rPh>
    <phoneticPr fontId="4"/>
  </si>
  <si>
    <t>リスト：選挙長等</t>
    <rPh sb="4" eb="6">
      <t>センキョ</t>
    </rPh>
    <rPh sb="6" eb="8">
      <t>チョウトウ</t>
    </rPh>
    <phoneticPr fontId="4"/>
  </si>
  <si>
    <t>【選挙に関する事項】</t>
    <rPh sb="1" eb="3">
      <t>センキョ</t>
    </rPh>
    <rPh sb="4" eb="5">
      <t>カン</t>
    </rPh>
    <rPh sb="7" eb="9">
      <t>ジコウ</t>
    </rPh>
    <phoneticPr fontId="4"/>
  </si>
  <si>
    <t>種類</t>
    <rPh sb="0" eb="2">
      <t>シュルイ</t>
    </rPh>
    <phoneticPr fontId="4"/>
  </si>
  <si>
    <t>執行年月日</t>
    <rPh sb="0" eb="2">
      <t>シッコウ</t>
    </rPh>
    <rPh sb="2" eb="5">
      <t>ネンガッピ</t>
    </rPh>
    <phoneticPr fontId="4"/>
  </si>
  <si>
    <t>【候補者届出政党に関する事項】</t>
    <rPh sb="1" eb="3">
      <t>コウホ</t>
    </rPh>
    <rPh sb="3" eb="4">
      <t>シャ</t>
    </rPh>
    <rPh sb="4" eb="6">
      <t>トドケデ</t>
    </rPh>
    <rPh sb="6" eb="8">
      <t>セイトウ</t>
    </rPh>
    <rPh sb="9" eb="10">
      <t>カン</t>
    </rPh>
    <rPh sb="12" eb="14">
      <t>ジコウ</t>
    </rPh>
    <phoneticPr fontId="4"/>
  </si>
  <si>
    <t>（郵便番号）</t>
    <rPh sb="1" eb="3">
      <t>ユウビン</t>
    </rPh>
    <rPh sb="3" eb="5">
      <t>バンゴウ</t>
    </rPh>
    <phoneticPr fontId="4"/>
  </si>
  <si>
    <t>本部の連絡先</t>
    <rPh sb="0" eb="2">
      <t>ホンブ</t>
    </rPh>
    <rPh sb="3" eb="6">
      <t>レンラクサキ</t>
    </rPh>
    <phoneticPr fontId="4"/>
  </si>
  <si>
    <t>代表者の氏</t>
    <rPh sb="0" eb="3">
      <t>ダイヒョウシャ</t>
    </rPh>
    <rPh sb="4" eb="5">
      <t>ウジ</t>
    </rPh>
    <phoneticPr fontId="4"/>
  </si>
  <si>
    <t>代表者の名</t>
    <rPh sb="0" eb="3">
      <t>ダイヒョウシャ</t>
    </rPh>
    <rPh sb="4" eb="5">
      <t>メイ</t>
    </rPh>
    <phoneticPr fontId="4"/>
  </si>
  <si>
    <t>[代表者氏名]</t>
    <rPh sb="1" eb="4">
      <t>ダイヒョウシャ</t>
    </rPh>
    <rPh sb="4" eb="6">
      <t>シメイ</t>
    </rPh>
    <phoneticPr fontId="4"/>
  </si>
  <si>
    <t>【候補者に関する事項】</t>
    <rPh sb="1" eb="3">
      <t>コウホ</t>
    </rPh>
    <rPh sb="3" eb="4">
      <t>シャ</t>
    </rPh>
    <rPh sb="5" eb="6">
      <t>カン</t>
    </rPh>
    <rPh sb="8" eb="10">
      <t>ジコウ</t>
    </rPh>
    <phoneticPr fontId="4"/>
  </si>
  <si>
    <t>[候補者氏名]</t>
    <rPh sb="1" eb="4">
      <t>コウホシャ</t>
    </rPh>
    <rPh sb="4" eb="6">
      <t>シメイ</t>
    </rPh>
    <phoneticPr fontId="4"/>
  </si>
  <si>
    <t>氏</t>
    <rPh sb="0" eb="1">
      <t>ウジ</t>
    </rPh>
    <phoneticPr fontId="4"/>
  </si>
  <si>
    <t>名</t>
    <rPh sb="0" eb="1">
      <t>メイ</t>
    </rPh>
    <phoneticPr fontId="4"/>
  </si>
  <si>
    <t>通称</t>
    <rPh sb="0" eb="2">
      <t>ツウショウ</t>
    </rPh>
    <phoneticPr fontId="4"/>
  </si>
  <si>
    <t>[(ふりがな)]</t>
    <phoneticPr fontId="4"/>
  </si>
  <si>
    <t>生年月日　（元号）</t>
    <rPh sb="0" eb="2">
      <t>セイネン</t>
    </rPh>
    <rPh sb="2" eb="4">
      <t>ガッピ</t>
    </rPh>
    <rPh sb="6" eb="8">
      <t>ゲンゴウ</t>
    </rPh>
    <phoneticPr fontId="4"/>
  </si>
  <si>
    <t>生年月日　（年）</t>
    <rPh sb="0" eb="2">
      <t>セイネン</t>
    </rPh>
    <rPh sb="2" eb="4">
      <t>ガッピ</t>
    </rPh>
    <rPh sb="6" eb="7">
      <t>ネン</t>
    </rPh>
    <phoneticPr fontId="4"/>
  </si>
  <si>
    <t>生年月日　（月）</t>
    <rPh sb="0" eb="2">
      <t>セイネン</t>
    </rPh>
    <rPh sb="2" eb="4">
      <t>ガッピ</t>
    </rPh>
    <rPh sb="6" eb="7">
      <t>ツキ</t>
    </rPh>
    <phoneticPr fontId="4"/>
  </si>
  <si>
    <t>生年月日　（日）</t>
    <rPh sb="0" eb="2">
      <t>セイネン</t>
    </rPh>
    <rPh sb="2" eb="4">
      <t>ガッピ</t>
    </rPh>
    <rPh sb="6" eb="7">
      <t>ヒ</t>
    </rPh>
    <phoneticPr fontId="4"/>
  </si>
  <si>
    <t>[生年月日]</t>
    <rPh sb="1" eb="3">
      <t>セイネン</t>
    </rPh>
    <rPh sb="3" eb="5">
      <t>ガッピ</t>
    </rPh>
    <phoneticPr fontId="4"/>
  </si>
  <si>
    <r>
      <t>[年齢</t>
    </r>
    <r>
      <rPr>
        <sz val="8"/>
        <color theme="1"/>
        <rFont val="Meiryo UI"/>
        <family val="3"/>
        <charset val="128"/>
      </rPr>
      <t>(選挙期日時点)</t>
    </r>
    <r>
      <rPr>
        <sz val="12"/>
        <color theme="1"/>
        <rFont val="Meiryo UI"/>
        <family val="3"/>
        <charset val="128"/>
      </rPr>
      <t>]</t>
    </r>
    <rPh sb="1" eb="3">
      <t>ネンレイ</t>
    </rPh>
    <rPh sb="4" eb="6">
      <t>センキョ</t>
    </rPh>
    <rPh sb="6" eb="8">
      <t>キジツ</t>
    </rPh>
    <rPh sb="8" eb="10">
      <t>ジテン</t>
    </rPh>
    <phoneticPr fontId="4"/>
  </si>
  <si>
    <t>団体の区分</t>
    <rPh sb="0" eb="2">
      <t>ダンタイ</t>
    </rPh>
    <rPh sb="3" eb="5">
      <t>クブン</t>
    </rPh>
    <phoneticPr fontId="4"/>
  </si>
  <si>
    <t>衆議院小選挙区選出議員選挙</t>
    <phoneticPr fontId="4"/>
  </si>
  <si>
    <t>令和　年　月　日</t>
    <rPh sb="0" eb="2">
      <t>レイワ</t>
    </rPh>
    <rPh sb="3" eb="4">
      <t>ネン</t>
    </rPh>
    <rPh sb="5" eb="6">
      <t>ガツ</t>
    </rPh>
    <rPh sb="7" eb="8">
      <t>ヒ</t>
    </rPh>
    <phoneticPr fontId="4"/>
  </si>
  <si>
    <t>一のｳｪﾌﾞｻｲﾄ等</t>
    <rPh sb="0" eb="1">
      <t>イチ</t>
    </rPh>
    <rPh sb="9" eb="10">
      <t>トウ</t>
    </rPh>
    <phoneticPr fontId="4"/>
  </si>
  <si>
    <t>　　のｱﾄﾞﾚｽ</t>
  </si>
  <si>
    <t>　　のｱﾄﾞﾚｽ</t>
    <phoneticPr fontId="4"/>
  </si>
  <si>
    <t>【出納責任者に関する事項】</t>
    <rPh sb="1" eb="3">
      <t>スイトウ</t>
    </rPh>
    <rPh sb="3" eb="6">
      <t>セキニンシャ</t>
    </rPh>
    <rPh sb="7" eb="8">
      <t>カン</t>
    </rPh>
    <rPh sb="10" eb="12">
      <t>ジコウ</t>
    </rPh>
    <phoneticPr fontId="4"/>
  </si>
  <si>
    <t>[出納責任者氏名]</t>
    <rPh sb="1" eb="3">
      <t>スイトウ</t>
    </rPh>
    <rPh sb="3" eb="6">
      <t>セキニンシャ</t>
    </rPh>
    <rPh sb="6" eb="8">
      <t>シメイ</t>
    </rPh>
    <phoneticPr fontId="4"/>
  </si>
  <si>
    <t>候補者　</t>
    <rPh sb="0" eb="3">
      <t>コウホシャ</t>
    </rPh>
    <phoneticPr fontId="4"/>
  </si>
  <si>
    <t>　　　年　月　日</t>
    <rPh sb="3" eb="4">
      <t>ネン</t>
    </rPh>
    <rPh sb="5" eb="6">
      <t>ガツ</t>
    </rPh>
    <rPh sb="7" eb="8">
      <t>ニチ</t>
    </rPh>
    <phoneticPr fontId="4"/>
  </si>
  <si>
    <t>区分</t>
    <rPh sb="0" eb="2">
      <t>クブン</t>
    </rPh>
    <phoneticPr fontId="4"/>
  </si>
  <si>
    <t>立候補関係</t>
    <rPh sb="0" eb="3">
      <t>リッコウホ</t>
    </rPh>
    <rPh sb="3" eb="5">
      <t>カンケイ</t>
    </rPh>
    <phoneticPr fontId="4"/>
  </si>
  <si>
    <t>委任状</t>
    <rPh sb="0" eb="3">
      <t>イニンジョウ</t>
    </rPh>
    <phoneticPr fontId="4"/>
  </si>
  <si>
    <t>立会人関係</t>
    <rPh sb="0" eb="3">
      <t>タチアイニン</t>
    </rPh>
    <rPh sb="3" eb="5">
      <t>カンケイ</t>
    </rPh>
    <phoneticPr fontId="4"/>
  </si>
  <si>
    <t>選挙費用関係</t>
    <rPh sb="0" eb="2">
      <t>センキョ</t>
    </rPh>
    <rPh sb="2" eb="4">
      <t>ヒヨウ</t>
    </rPh>
    <rPh sb="4" eb="6">
      <t>カンケイ</t>
    </rPh>
    <phoneticPr fontId="4"/>
  </si>
  <si>
    <t>選挙運動関係</t>
    <rPh sb="0" eb="2">
      <t>センキョ</t>
    </rPh>
    <rPh sb="2" eb="4">
      <t>ウンドウ</t>
    </rPh>
    <rPh sb="4" eb="6">
      <t>カンケイ</t>
    </rPh>
    <phoneticPr fontId="4"/>
  </si>
  <si>
    <t>候補者届出関係様式集（政党届出用）</t>
    <rPh sb="0" eb="3">
      <t>コウホシャ</t>
    </rPh>
    <rPh sb="3" eb="5">
      <t>トドケデ</t>
    </rPh>
    <rPh sb="5" eb="7">
      <t>カンケイ</t>
    </rPh>
    <rPh sb="7" eb="9">
      <t>ヨウシキ</t>
    </rPh>
    <rPh sb="9" eb="10">
      <t>シュウ</t>
    </rPh>
    <rPh sb="11" eb="13">
      <t>セイトウ</t>
    </rPh>
    <rPh sb="13" eb="15">
      <t>トドケデ</t>
    </rPh>
    <rPh sb="15" eb="16">
      <t>ヨウ</t>
    </rPh>
    <phoneticPr fontId="4"/>
  </si>
  <si>
    <t>使用区分</t>
    <rPh sb="0" eb="2">
      <t>シヨウ</t>
    </rPh>
    <rPh sb="2" eb="4">
      <t>クブン</t>
    </rPh>
    <phoneticPr fontId="4"/>
  </si>
  <si>
    <t>政党</t>
    <rPh sb="0" eb="2">
      <t>セイトウ</t>
    </rPh>
    <phoneticPr fontId="4"/>
  </si>
  <si>
    <t>○</t>
    <phoneticPr fontId="4"/>
  </si>
  <si>
    <t>政党又は団体名</t>
    <rPh sb="0" eb="2">
      <t>セイトウ</t>
    </rPh>
    <rPh sb="2" eb="3">
      <t>マタ</t>
    </rPh>
    <rPh sb="4" eb="6">
      <t>ダンタイ</t>
    </rPh>
    <rPh sb="6" eb="7">
      <t>メイ</t>
    </rPh>
    <phoneticPr fontId="4"/>
  </si>
  <si>
    <t>藤野　稔寛</t>
    <rPh sb="0" eb="2">
      <t>フジノ</t>
    </rPh>
    <rPh sb="3" eb="4">
      <t>ミノル</t>
    </rPh>
    <rPh sb="4" eb="5">
      <t>カン</t>
    </rPh>
    <phoneticPr fontId="21"/>
  </si>
  <si>
    <t>小池　充博</t>
    <rPh sb="0" eb="1">
      <t>ショウ</t>
    </rPh>
    <rPh sb="1" eb="2">
      <t>イケ</t>
    </rPh>
    <rPh sb="3" eb="4">
      <t>ミツル</t>
    </rPh>
    <rPh sb="4" eb="5">
      <t>ヒロシ</t>
    </rPh>
    <phoneticPr fontId="21"/>
  </si>
  <si>
    <t xml:space="preserve">佐藤　功 </t>
    <rPh sb="0" eb="1">
      <t>サ</t>
    </rPh>
    <rPh sb="1" eb="2">
      <t>フジ</t>
    </rPh>
    <rPh sb="3" eb="4">
      <t>コウ</t>
    </rPh>
    <phoneticPr fontId="21"/>
  </si>
  <si>
    <t>岡本　光弘</t>
    <rPh sb="0" eb="1">
      <t>オカ</t>
    </rPh>
    <rPh sb="1" eb="2">
      <t>ホン</t>
    </rPh>
    <rPh sb="3" eb="4">
      <t>ヒカリ</t>
    </rPh>
    <rPh sb="4" eb="5">
      <t>ヒロシ</t>
    </rPh>
    <phoneticPr fontId="21"/>
  </si>
  <si>
    <t>岡本　幸夫</t>
    <rPh sb="4" eb="5">
      <t>オット</t>
    </rPh>
    <phoneticPr fontId="21"/>
  </si>
  <si>
    <t>新居　福夫</t>
    <rPh sb="0" eb="1">
      <t>シン</t>
    </rPh>
    <rPh sb="1" eb="2">
      <t>イ</t>
    </rPh>
    <rPh sb="3" eb="4">
      <t>フク</t>
    </rPh>
    <rPh sb="4" eb="5">
      <t>オット</t>
    </rPh>
    <phoneticPr fontId="21"/>
  </si>
  <si>
    <t xml:space="preserve">森﨑　茂 </t>
    <rPh sb="0" eb="1">
      <t>モリ</t>
    </rPh>
    <rPh sb="3" eb="4">
      <t>シゲル</t>
    </rPh>
    <phoneticPr fontId="21"/>
  </si>
  <si>
    <t>近久　光雄</t>
    <rPh sb="0" eb="2">
      <t>チカヒサ</t>
    </rPh>
    <rPh sb="3" eb="5">
      <t>ミツオ</t>
    </rPh>
    <phoneticPr fontId="21"/>
  </si>
  <si>
    <t>妙見　尹志</t>
    <rPh sb="0" eb="1">
      <t>ミョウ</t>
    </rPh>
    <rPh sb="1" eb="2">
      <t>ミ</t>
    </rPh>
    <rPh sb="3" eb="4">
      <t>タダ</t>
    </rPh>
    <rPh sb="4" eb="5">
      <t>ココロザシ</t>
    </rPh>
    <phoneticPr fontId="21"/>
  </si>
  <si>
    <t>下村　稔</t>
    <rPh sb="0" eb="2">
      <t>シモムラ</t>
    </rPh>
    <rPh sb="3" eb="4">
      <t>ミノル</t>
    </rPh>
    <phoneticPr fontId="21"/>
  </si>
  <si>
    <t>黒瀬　昭</t>
    <rPh sb="0" eb="2">
      <t>クロセ</t>
    </rPh>
    <rPh sb="3" eb="4">
      <t>アキラ</t>
    </rPh>
    <phoneticPr fontId="21"/>
  </si>
  <si>
    <t xml:space="preserve">大西　宏 </t>
    <rPh sb="0" eb="1">
      <t>ダイ</t>
    </rPh>
    <rPh sb="1" eb="2">
      <t>ニシ</t>
    </rPh>
    <rPh sb="3" eb="4">
      <t>ヒロシ</t>
    </rPh>
    <phoneticPr fontId="21"/>
  </si>
  <si>
    <t>池本　友男</t>
    <rPh sb="0" eb="1">
      <t>イケ</t>
    </rPh>
    <rPh sb="1" eb="2">
      <t>ホン</t>
    </rPh>
    <rPh sb="3" eb="4">
      <t>トモ</t>
    </rPh>
    <rPh sb="4" eb="5">
      <t>オトコ</t>
    </rPh>
    <phoneticPr fontId="21"/>
  </si>
  <si>
    <t>林　耕治</t>
    <rPh sb="0" eb="1">
      <t>ハヤシ</t>
    </rPh>
    <rPh sb="2" eb="3">
      <t>コウ</t>
    </rPh>
    <rPh sb="3" eb="4">
      <t>ジ</t>
    </rPh>
    <phoneticPr fontId="4"/>
  </si>
  <si>
    <t>　　　　　　　　</t>
    <phoneticPr fontId="4"/>
  </si>
  <si>
    <t>衆議院議員（参議院議員）</t>
    <rPh sb="0" eb="3">
      <t>シュウギイン</t>
    </rPh>
    <rPh sb="3" eb="5">
      <t>ギイン</t>
    </rPh>
    <rPh sb="6" eb="9">
      <t>サンギイン</t>
    </rPh>
    <rPh sb="9" eb="11">
      <t>ギイン</t>
    </rPh>
    <phoneticPr fontId="4"/>
  </si>
  <si>
    <t>　　　種類</t>
    <rPh sb="3" eb="5">
      <t>シュルイ</t>
    </rPh>
    <phoneticPr fontId="4"/>
  </si>
  <si>
    <t>　　　　　　時　　　分</t>
    <rPh sb="6" eb="7">
      <t>ジ</t>
    </rPh>
    <rPh sb="10" eb="11">
      <t>フン</t>
    </rPh>
    <phoneticPr fontId="4"/>
  </si>
  <si>
    <t>　　　　　　</t>
  </si>
  <si>
    <t>徳島県第　　区</t>
    <rPh sb="0" eb="3">
      <t>トクシマケン</t>
    </rPh>
    <rPh sb="3" eb="4">
      <t>ダイ</t>
    </rPh>
    <rPh sb="6" eb="7">
      <t>ク</t>
    </rPh>
    <phoneticPr fontId="4"/>
  </si>
  <si>
    <t>岩丸　正史</t>
    <rPh sb="0" eb="2">
      <t>イワマル</t>
    </rPh>
    <rPh sb="3" eb="5">
      <t>マサフミ</t>
    </rPh>
    <phoneticPr fontId="4"/>
  </si>
  <si>
    <t>川村　豊臣</t>
    <rPh sb="0" eb="2">
      <t>カワムラ</t>
    </rPh>
    <rPh sb="3" eb="5">
      <t>トヨトミ</t>
    </rPh>
    <phoneticPr fontId="21"/>
  </si>
  <si>
    <t>島田　耕児</t>
  </si>
  <si>
    <t>藤野　和良</t>
  </si>
  <si>
    <t>久保　隆吉</t>
    <rPh sb="0" eb="2">
      <t>クボ</t>
    </rPh>
    <rPh sb="3" eb="5">
      <t>リュウキチ</t>
    </rPh>
    <phoneticPr fontId="21"/>
  </si>
  <si>
    <t xml:space="preserve">富田　正 </t>
  </si>
  <si>
    <t>中吉　孝典</t>
    <rPh sb="0" eb="1">
      <t>ナカ</t>
    </rPh>
    <rPh sb="1" eb="2">
      <t>ヨシ</t>
    </rPh>
    <rPh sb="3" eb="4">
      <t>タカシ</t>
    </rPh>
    <rPh sb="4" eb="5">
      <t>ノリ</t>
    </rPh>
    <phoneticPr fontId="21"/>
  </si>
  <si>
    <t>安岡　道博</t>
    <rPh sb="0" eb="2">
      <t>ヤスオカ</t>
    </rPh>
    <rPh sb="3" eb="5">
      <t>ミチヒロ</t>
    </rPh>
    <phoneticPr fontId="21"/>
  </si>
  <si>
    <t>平畠　充祐</t>
    <rPh sb="0" eb="1">
      <t>ヒラ</t>
    </rPh>
    <rPh sb="1" eb="2">
      <t>ハタ</t>
    </rPh>
    <rPh sb="3" eb="4">
      <t>ミツル</t>
    </rPh>
    <rPh sb="4" eb="5">
      <t>ユウ</t>
    </rPh>
    <phoneticPr fontId="4"/>
  </si>
  <si>
    <t>令和8年　月　日</t>
    <rPh sb="0" eb="2">
      <t>レイワ</t>
    </rPh>
    <rPh sb="3" eb="4">
      <t>ネン</t>
    </rPh>
    <rPh sb="5" eb="6">
      <t>ガツ</t>
    </rPh>
    <rPh sb="7" eb="8">
      <t>ニチ</t>
    </rPh>
    <phoneticPr fontId="4"/>
  </si>
  <si>
    <t>第51回衆議院議員総選挙</t>
    <rPh sb="0" eb="1">
      <t>ダイ</t>
    </rPh>
    <rPh sb="3" eb="4">
      <t>カイ</t>
    </rPh>
    <rPh sb="4" eb="7">
      <t>シュウギイン</t>
    </rPh>
    <rPh sb="7" eb="9">
      <t>ギイン</t>
    </rPh>
    <rPh sb="9" eb="12">
      <t>ソウセンキョ</t>
    </rPh>
    <phoneticPr fontId="4"/>
  </si>
  <si>
    <t>衆議院議員と兼ねることができない職にある者についてはその職名</t>
    <rPh sb="0" eb="3">
      <t>シュウギイン</t>
    </rPh>
    <rPh sb="3" eb="5">
      <t>ギイン</t>
    </rPh>
    <rPh sb="6" eb="7">
      <t>カ</t>
    </rPh>
    <rPh sb="16" eb="17">
      <t>ショク</t>
    </rPh>
    <rPh sb="20" eb="21">
      <t>シャ</t>
    </rPh>
    <rPh sb="28" eb="30">
      <t>ショクメイ</t>
    </rPh>
    <phoneticPr fontId="4"/>
  </si>
  <si>
    <t>　　　　　　　　　　　　　　　</t>
  </si>
  <si>
    <t>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</si>
</sst>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ggge&quot;年&quot;m&quot;月&quot;d&quot;日&quot;;@" x16r2:formatCode16="[$-ja-JP-x-gannen]ggge&quot;年&quot;m&quot;月&quot;d&quot;日&quot;;@"/>
    <numFmt numFmtId="177" formatCode="#,##0.000_ "/>
    <numFmt numFmtId="178" formatCode="[$-411]ggge&quot;年&quot;m&quot;月&quot;d&quot;日&quot;;@"/>
    <numFmt numFmtId="179" formatCode="[$]ggge&quot;年&quot;m&quot;月&quot;d&quot;日から&quot;;@" x16r2:formatCode16="[$-ja-JP-x-gannen]ggge&quot;年&quot;m&quot;月&quot;d&quot;日から&quot;;@"/>
    <numFmt numFmtId="180" formatCode="[$-411]ggge&quot;年&quot;m&quot;月&quot;d&quot;日まで&quot;;@"/>
    <numFmt numFmtId="181" formatCode="[$-411]ge\.mm\.dd;@"/>
    <numFmt numFmtId="182" formatCode="#,##0_ &quot;種類&quot;"/>
    <numFmt numFmtId="183" formatCode="h&quot;時&quot;mm&quot;分&quot;;@"/>
    <numFmt numFmtId="184" formatCode="[$]ggge&quot;年&quot;m&quot;月&quot;d&quot;日 生&quot;;@" x16r2:formatCode16="[$-ja-JP-x-gannen]ggge&quot;年&quot;m&quot;月&quot;d&quot;日 生&quot;;@"/>
    <numFmt numFmtId="185" formatCode="@&quot;　開票区&quot;"/>
    <numFmt numFmtId="186" formatCode="@&quot;選挙会&quot;"/>
    <numFmt numFmtId="187" formatCode="000\-0000"/>
    <numFmt numFmtId="188" formatCode="0000000"/>
    <numFmt numFmtId="189" formatCode="&quot;満 &quot;0&quot; 歳&quot;"/>
    <numFmt numFmtId="190" formatCode="0_);[Red]\(0\)"/>
    <numFmt numFmtId="191" formatCode="&quot;（　&quot;@"/>
  </numFmts>
  <fonts count="24">
    <font>
      <sz val="11"/>
      <color theme="1"/>
      <name val="Yu Gothic"/>
      <family val="2"/>
      <scheme val="minor"/>
    </font>
    <font>
      <sz val="11"/>
      <color theme="1"/>
      <name val="ＭＳ ゴシック"/>
      <family val="3"/>
      <charset val="128"/>
    </font>
    <font>
      <sz val="12"/>
      <color theme="1"/>
      <name val="Meiryo UI"/>
      <family val="3"/>
      <charset val="128"/>
    </font>
    <font>
      <sz val="12"/>
      <color theme="1"/>
      <name val="ＭＳ 明朝"/>
      <family val="1"/>
      <charset val="128"/>
    </font>
    <font>
      <sz val="6"/>
      <name val="Yu Gothic"/>
      <family val="3"/>
      <charset val="128"/>
      <scheme val="minor"/>
    </font>
    <font>
      <sz val="9"/>
      <color theme="1"/>
      <name val="ＭＳ 明朝"/>
      <family val="1"/>
      <charset val="128"/>
    </font>
    <font>
      <sz val="14"/>
      <color theme="1"/>
      <name val="ＭＳ ゴシック"/>
      <family val="3"/>
      <charset val="128"/>
    </font>
    <font>
      <sz val="10"/>
      <color theme="1"/>
      <name val="ＭＳ 明朝"/>
      <family val="1"/>
      <charset val="128"/>
    </font>
    <font>
      <sz val="12"/>
      <color theme="1"/>
      <name val="ＭＳ ゴシック"/>
      <family val="3"/>
      <charset val="128"/>
    </font>
    <font>
      <b/>
      <sz val="9"/>
      <color indexed="81"/>
      <name val="MS P ゴシック"/>
      <family val="3"/>
      <charset val="128"/>
    </font>
    <font>
      <b/>
      <sz val="12"/>
      <color indexed="81"/>
      <name val="MS P ゴシック"/>
      <family val="3"/>
      <charset val="128"/>
    </font>
    <font>
      <b/>
      <sz val="12"/>
      <color rgb="FFC00000"/>
      <name val="ＭＳ 明朝"/>
      <family val="1"/>
      <charset val="128"/>
    </font>
    <font>
      <u/>
      <sz val="11"/>
      <color theme="10"/>
      <name val="Yu Gothic"/>
      <family val="2"/>
      <scheme val="minor"/>
    </font>
    <font>
      <u/>
      <sz val="11"/>
      <color theme="10"/>
      <name val="ＭＳ ゴシック"/>
      <family val="3"/>
      <charset val="128"/>
    </font>
    <font>
      <b/>
      <sz val="12"/>
      <color rgb="FFC00000"/>
      <name val="ＭＳ ゴシック"/>
      <family val="3"/>
      <charset val="128"/>
    </font>
    <font>
      <sz val="9"/>
      <color theme="1"/>
      <name val="ＭＳ ゴシック"/>
      <family val="3"/>
      <charset val="128"/>
    </font>
    <font>
      <sz val="12"/>
      <color rgb="FFC00000"/>
      <name val="ＭＳ 明朝"/>
      <family val="1"/>
      <charset val="128"/>
    </font>
    <font>
      <sz val="6"/>
      <color theme="1"/>
      <name val="ＭＳ 明朝"/>
      <family val="1"/>
      <charset val="128"/>
    </font>
    <font>
      <sz val="8"/>
      <color theme="1"/>
      <name val="Meiryo UI"/>
      <family val="3"/>
      <charset val="128"/>
    </font>
    <font>
      <sz val="12"/>
      <name val="ＭＳ 明朝"/>
      <family val="1"/>
      <charset val="128"/>
    </font>
    <font>
      <b/>
      <sz val="12"/>
      <color theme="9" tint="-0.499984740745262"/>
      <name val="Meiryo UI"/>
      <family val="3"/>
      <charset val="128"/>
    </font>
    <font>
      <b/>
      <sz val="12"/>
      <color rgb="FFC00000"/>
      <name val="Meiryo UI"/>
      <family val="3"/>
      <charset val="128"/>
    </font>
    <font>
      <sz val="12"/>
      <name val="Meiryo UI"/>
      <family val="3"/>
      <charset val="128"/>
    </font>
    <font>
      <sz val="20"/>
      <color theme="1"/>
      <name val="ＭＳ ゴシック"/>
      <family val="3"/>
      <charset val="128"/>
    </font>
  </fonts>
  <fills count="7">
    <fill>
      <patternFill patternType="none"/>
    </fill>
    <fill>
      <patternFill patternType="gray125"/>
    </fill>
    <fill>
      <patternFill patternType="solid">
        <fgColor theme="7"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0" tint="-0.14999847407452621"/>
        <bgColor indexed="64"/>
      </patternFill>
    </fill>
  </fills>
  <borders count="85">
    <border>
      <left/>
      <right/>
      <top/>
      <bottom/>
      <diagonal/>
    </border>
    <border>
      <left/>
      <right style="medium">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style="thin">
        <color auto="1"/>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bottom/>
      <diagonal/>
    </border>
    <border>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medium">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hair">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hair">
        <color auto="1"/>
      </left>
      <right style="medium">
        <color auto="1"/>
      </right>
      <top style="thin">
        <color auto="1"/>
      </top>
      <bottom/>
      <diagonal/>
    </border>
    <border>
      <left style="hair">
        <color auto="1"/>
      </left>
      <right style="medium">
        <color auto="1"/>
      </right>
      <top/>
      <bottom style="thin">
        <color auto="1"/>
      </bottom>
      <diagonal/>
    </border>
    <border diagonalDown="1">
      <left style="thin">
        <color auto="1"/>
      </left>
      <right style="thin">
        <color auto="1"/>
      </right>
      <top style="thin">
        <color auto="1"/>
      </top>
      <bottom style="medium">
        <color auto="1"/>
      </bottom>
      <diagonal style="thin">
        <color auto="1"/>
      </diagonal>
    </border>
    <border>
      <left style="medium">
        <color auto="1"/>
      </left>
      <right style="thin">
        <color auto="1"/>
      </right>
      <top style="medium">
        <color auto="1"/>
      </top>
      <bottom/>
      <diagonal/>
    </border>
    <border>
      <left/>
      <right/>
      <top style="medium">
        <color auto="1"/>
      </top>
      <bottom style="hair">
        <color auto="1"/>
      </bottom>
      <diagonal/>
    </border>
    <border>
      <left/>
      <right/>
      <top style="hair">
        <color auto="1"/>
      </top>
      <bottom/>
      <diagonal/>
    </border>
    <border>
      <left/>
      <right style="thin">
        <color auto="1"/>
      </right>
      <top style="medium">
        <color auto="1"/>
      </top>
      <bottom style="thin">
        <color auto="1"/>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C00000"/>
      </left>
      <right style="medium">
        <color rgb="FFC00000"/>
      </right>
      <top style="medium">
        <color rgb="FFC00000"/>
      </top>
      <bottom style="medium">
        <color rgb="FFC00000"/>
      </bottom>
      <diagonal/>
    </border>
    <border>
      <left style="hair">
        <color theme="1" tint="0.34998626667073579"/>
      </left>
      <right style="hair">
        <color theme="1" tint="0.34998626667073579"/>
      </right>
      <top style="medium">
        <color theme="1" tint="0.34998626667073579"/>
      </top>
      <bottom style="hair">
        <color theme="1" tint="0.34998626667073579"/>
      </bottom>
      <diagonal/>
    </border>
    <border>
      <left style="hair">
        <color theme="1" tint="0.34998626667073579"/>
      </left>
      <right style="medium">
        <color theme="1" tint="0.34998626667073579"/>
      </right>
      <top style="medium">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medium">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medium">
        <color theme="1" tint="0.34998626667073579"/>
      </bottom>
      <diagonal/>
    </border>
    <border>
      <left style="hair">
        <color theme="1" tint="0.34998626667073579"/>
      </left>
      <right style="medium">
        <color theme="1" tint="0.34998626667073579"/>
      </right>
      <top style="hair">
        <color theme="1" tint="0.34998626667073579"/>
      </top>
      <bottom style="medium">
        <color theme="1" tint="0.34998626667073579"/>
      </bottom>
      <diagonal/>
    </border>
    <border>
      <left style="medium">
        <color theme="1" tint="0.34998626667073579"/>
      </left>
      <right style="hair">
        <color theme="1" tint="0.34998626667073579"/>
      </right>
      <top/>
      <bottom style="hair">
        <color theme="1" tint="0.34998626667073579"/>
      </bottom>
      <diagonal/>
    </border>
    <border>
      <left style="hair">
        <color theme="1" tint="0.34998626667073579"/>
      </left>
      <right style="hair">
        <color theme="1" tint="0.34998626667073579"/>
      </right>
      <top/>
      <bottom style="hair">
        <color theme="1" tint="0.34998626667073579"/>
      </bottom>
      <diagonal/>
    </border>
    <border>
      <left style="hair">
        <color theme="1" tint="0.34998626667073579"/>
      </left>
      <right style="medium">
        <color theme="1" tint="0.34998626667073579"/>
      </right>
      <top/>
      <bottom style="hair">
        <color theme="1" tint="0.34998626667073579"/>
      </bottom>
      <diagonal/>
    </border>
    <border>
      <left style="medium">
        <color theme="1" tint="0.34998626667073579"/>
      </left>
      <right style="hair">
        <color theme="1" tint="0.34998626667073579"/>
      </right>
      <top style="medium">
        <color theme="1" tint="0.34998626667073579"/>
      </top>
      <bottom/>
      <diagonal/>
    </border>
    <border>
      <left style="hair">
        <color theme="1" tint="0.34998626667073579"/>
      </left>
      <right style="hair">
        <color theme="1" tint="0.34998626667073579"/>
      </right>
      <top style="medium">
        <color theme="1" tint="0.34998626667073579"/>
      </top>
      <bottom/>
      <diagonal/>
    </border>
    <border>
      <left style="medium">
        <color theme="1" tint="0.34998626667073579"/>
      </left>
      <right style="hair">
        <color theme="1" tint="0.34998626667073579"/>
      </right>
      <top/>
      <bottom style="medium">
        <color theme="1" tint="0.34998626667073579"/>
      </bottom>
      <diagonal/>
    </border>
    <border>
      <left style="hair">
        <color theme="1" tint="0.34998626667073579"/>
      </left>
      <right style="hair">
        <color theme="1" tint="0.34998626667073579"/>
      </right>
      <top/>
      <bottom style="medium">
        <color theme="1" tint="0.34998626667073579"/>
      </bottom>
      <diagonal/>
    </border>
    <border>
      <left style="medium">
        <color theme="1" tint="0.34998626667073579"/>
      </left>
      <right style="hair">
        <color theme="1" tint="0.34998626667073579"/>
      </right>
      <top style="hair">
        <color theme="1" tint="0.34998626667073579"/>
      </top>
      <bottom/>
      <diagonal/>
    </border>
    <border>
      <left style="hair">
        <color theme="1" tint="0.34998626667073579"/>
      </left>
      <right style="hair">
        <color theme="1" tint="0.34998626667073579"/>
      </right>
      <top style="hair">
        <color theme="1" tint="0.34998626667073579"/>
      </top>
      <bottom/>
      <diagonal/>
    </border>
    <border>
      <left style="hair">
        <color theme="1" tint="0.34998626667073579"/>
      </left>
      <right style="medium">
        <color theme="1" tint="0.34998626667073579"/>
      </right>
      <top style="hair">
        <color theme="1" tint="0.34998626667073579"/>
      </top>
      <bottom/>
      <diagonal/>
    </border>
    <border>
      <left style="medium">
        <color theme="1" tint="0.34998626667073579"/>
      </left>
      <right style="hair">
        <color theme="1" tint="0.34998626667073579"/>
      </right>
      <top style="thin">
        <color theme="1" tint="0.34998626667073579"/>
      </top>
      <bottom style="hair">
        <color theme="1" tint="0.34998626667073579"/>
      </bottom>
      <diagonal/>
    </border>
    <border>
      <left style="hair">
        <color theme="1" tint="0.34998626667073579"/>
      </left>
      <right style="hair">
        <color theme="1" tint="0.34998626667073579"/>
      </right>
      <top style="thin">
        <color theme="1" tint="0.34998626667073579"/>
      </top>
      <bottom style="hair">
        <color theme="1" tint="0.34998626667073579"/>
      </bottom>
      <diagonal/>
    </border>
    <border>
      <left style="hair">
        <color theme="1" tint="0.34998626667073579"/>
      </left>
      <right style="medium">
        <color theme="1" tint="0.34998626667073579"/>
      </right>
      <top style="thin">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thin">
        <color theme="1" tint="0.34998626667073579"/>
      </bottom>
      <diagonal/>
    </border>
    <border>
      <left style="hair">
        <color theme="1" tint="0.34998626667073579"/>
      </left>
      <right style="hair">
        <color theme="1" tint="0.34998626667073579"/>
      </right>
      <top style="hair">
        <color theme="1" tint="0.34998626667073579"/>
      </top>
      <bottom style="thin">
        <color theme="1" tint="0.34998626667073579"/>
      </bottom>
      <diagonal/>
    </border>
    <border>
      <left style="hair">
        <color theme="1" tint="0.34998626667073579"/>
      </left>
      <right style="medium">
        <color theme="1" tint="0.34998626667073579"/>
      </right>
      <top style="hair">
        <color theme="1" tint="0.34998626667073579"/>
      </top>
      <bottom style="thin">
        <color theme="1" tint="0.34998626667073579"/>
      </bottom>
      <diagonal/>
    </border>
    <border>
      <left style="hair">
        <color theme="1" tint="0.34998626667073579"/>
      </left>
      <right style="medium">
        <color theme="1" tint="0.34998626667073579"/>
      </right>
      <top/>
      <bottom style="medium">
        <color theme="1" tint="0.34998626667073579"/>
      </bottom>
      <diagonal/>
    </border>
  </borders>
  <cellStyleXfs count="2">
    <xf numFmtId="0" fontId="0" fillId="0" borderId="0"/>
    <xf numFmtId="0" fontId="12" fillId="0" borderId="0" applyNumberFormat="0" applyFill="0" applyBorder="0" applyAlignment="0" applyProtection="0"/>
  </cellStyleXfs>
  <cellXfs count="389">
    <xf numFmtId="0" fontId="0" fillId="0" borderId="0" xfId="0"/>
    <xf numFmtId="0" fontId="1" fillId="0" borderId="0" xfId="0" applyFont="1"/>
    <xf numFmtId="0" fontId="2" fillId="0" borderId="0" xfId="0" applyFont="1"/>
    <xf numFmtId="0" fontId="3" fillId="0" borderId="0" xfId="0" applyFont="1" applyAlignment="1">
      <alignment vertical="center"/>
    </xf>
    <xf numFmtId="0" fontId="3" fillId="0" borderId="0" xfId="0" applyFont="1" applyAlignment="1">
      <alignment horizontal="left" vertical="center" indent="2"/>
    </xf>
    <xf numFmtId="0" fontId="3" fillId="0" borderId="0" xfId="0" applyFont="1" applyAlignment="1">
      <alignment horizontal="right" vertical="center"/>
    </xf>
    <xf numFmtId="0" fontId="3" fillId="0" borderId="0" xfId="0" applyFont="1" applyAlignment="1">
      <alignment horizontal="center"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7" xfId="0" applyFont="1" applyBorder="1" applyAlignment="1">
      <alignment vertical="center"/>
    </xf>
    <xf numFmtId="0" fontId="3" fillId="0" borderId="6" xfId="0" applyFont="1" applyBorder="1" applyAlignment="1">
      <alignment horizontal="right" vertical="center"/>
    </xf>
    <xf numFmtId="0" fontId="3" fillId="0" borderId="17" xfId="0" applyFont="1" applyBorder="1" applyAlignment="1">
      <alignment horizontal="distributed" vertical="center" indent="1"/>
    </xf>
    <xf numFmtId="0" fontId="3" fillId="0" borderId="18" xfId="0" applyFont="1" applyBorder="1" applyAlignment="1">
      <alignment horizontal="distributed" vertical="center" indent="1"/>
    </xf>
    <xf numFmtId="0" fontId="5" fillId="0" borderId="21" xfId="0" applyFont="1" applyBorder="1" applyAlignment="1">
      <alignment horizontal="distributed" indent="1"/>
    </xf>
    <xf numFmtId="0" fontId="3" fillId="0" borderId="22" xfId="0" applyFont="1" applyBorder="1" applyAlignment="1">
      <alignment horizontal="distributed" vertical="center" indent="1"/>
    </xf>
    <xf numFmtId="0" fontId="3" fillId="0" borderId="33" xfId="0" applyFont="1" applyBorder="1" applyAlignment="1">
      <alignment vertical="center"/>
    </xf>
    <xf numFmtId="0" fontId="6" fillId="0" borderId="0" xfId="0" applyFont="1" applyAlignment="1">
      <alignment horizontal="centerContinuous" vertical="center"/>
    </xf>
    <xf numFmtId="0" fontId="3" fillId="0" borderId="0" xfId="0" applyFont="1" applyAlignment="1">
      <alignment horizontal="centerContinuous" vertical="center"/>
    </xf>
    <xf numFmtId="0" fontId="7" fillId="0" borderId="0" xfId="0" applyFont="1" applyAlignment="1">
      <alignment vertical="center"/>
    </xf>
    <xf numFmtId="0" fontId="7" fillId="0" borderId="0" xfId="0" applyFont="1" applyAlignment="1">
      <alignment horizontal="right" vertical="center"/>
    </xf>
    <xf numFmtId="0" fontId="5" fillId="0" borderId="29" xfId="0" applyFont="1" applyBorder="1" applyAlignment="1">
      <alignment vertical="center"/>
    </xf>
    <xf numFmtId="0" fontId="5" fillId="0" borderId="30" xfId="0" applyFont="1" applyBorder="1" applyAlignment="1">
      <alignment vertical="center"/>
    </xf>
    <xf numFmtId="0" fontId="5" fillId="0" borderId="11" xfId="0" applyFont="1" applyBorder="1" applyAlignment="1">
      <alignment vertical="center"/>
    </xf>
    <xf numFmtId="0" fontId="3" fillId="0" borderId="32" xfId="0" applyFont="1" applyBorder="1" applyAlignment="1">
      <alignment vertical="center"/>
    </xf>
    <xf numFmtId="0" fontId="5" fillId="0" borderId="33" xfId="0" applyFont="1" applyBorder="1" applyAlignment="1">
      <alignment horizontal="right" vertical="center"/>
    </xf>
    <xf numFmtId="0" fontId="5" fillId="0" borderId="12" xfId="0" applyFont="1" applyBorder="1" applyAlignment="1">
      <alignment vertical="center"/>
    </xf>
    <xf numFmtId="0" fontId="7" fillId="0" borderId="29" xfId="0" applyFont="1" applyBorder="1" applyAlignment="1">
      <alignment horizontal="left" vertical="center" indent="1"/>
    </xf>
    <xf numFmtId="0" fontId="7" fillId="0" borderId="31" xfId="0" applyFont="1" applyBorder="1" applyAlignment="1">
      <alignment horizontal="left" vertical="center" indent="1"/>
    </xf>
    <xf numFmtId="0" fontId="7" fillId="0" borderId="0" xfId="0" applyFont="1" applyBorder="1" applyAlignment="1">
      <alignment vertical="center"/>
    </xf>
    <xf numFmtId="0" fontId="7" fillId="0" borderId="1" xfId="0" applyFont="1" applyBorder="1" applyAlignment="1">
      <alignment vertical="center"/>
    </xf>
    <xf numFmtId="0" fontId="7" fillId="0" borderId="32" xfId="0" applyFont="1" applyBorder="1" applyAlignment="1">
      <alignment horizontal="left" vertical="center" indent="1"/>
    </xf>
    <xf numFmtId="0" fontId="7" fillId="0" borderId="33" xfId="0" applyFont="1" applyBorder="1" applyAlignment="1">
      <alignment vertical="center"/>
    </xf>
    <xf numFmtId="0" fontId="7" fillId="0" borderId="12" xfId="0" applyFont="1" applyBorder="1" applyAlignment="1">
      <alignment vertical="center"/>
    </xf>
    <xf numFmtId="0" fontId="8" fillId="0" borderId="2" xfId="0" applyFont="1" applyBorder="1" applyAlignment="1">
      <alignment vertical="center"/>
    </xf>
    <xf numFmtId="0" fontId="3" fillId="0" borderId="0" xfId="0" applyFont="1" applyAlignment="1">
      <alignment horizontal="left" vertical="center" indent="3"/>
    </xf>
    <xf numFmtId="0" fontId="3" fillId="0" borderId="44" xfId="0" applyFont="1" applyBorder="1" applyAlignment="1">
      <alignment horizontal="distributed" vertical="center" indent="1"/>
    </xf>
    <xf numFmtId="0" fontId="3" fillId="0" borderId="45" xfId="0" applyFont="1" applyBorder="1" applyAlignment="1">
      <alignment horizontal="centerContinuous" vertical="center" wrapText="1"/>
    </xf>
    <xf numFmtId="0" fontId="3" fillId="0" borderId="45" xfId="0" applyFont="1" applyBorder="1" applyAlignment="1">
      <alignment horizontal="distributed" vertical="center" indent="1"/>
    </xf>
    <xf numFmtId="0" fontId="3" fillId="0" borderId="46" xfId="0" applyFont="1" applyBorder="1" applyAlignment="1">
      <alignment horizontal="distributed" vertical="center" indent="1"/>
    </xf>
    <xf numFmtId="0" fontId="3" fillId="0" borderId="0" xfId="0" applyFont="1" applyAlignment="1">
      <alignment horizontal="left" vertical="center" indent="7"/>
    </xf>
    <xf numFmtId="0" fontId="3" fillId="0" borderId="0" xfId="0" applyFont="1" applyFill="1" applyAlignment="1">
      <alignment horizontal="left" vertical="center" indent="5" shrinkToFit="1"/>
    </xf>
    <xf numFmtId="0" fontId="3" fillId="0" borderId="0" xfId="0" applyFont="1" applyFill="1" applyAlignment="1">
      <alignment vertical="center" shrinkToFit="1"/>
    </xf>
    <xf numFmtId="0" fontId="3" fillId="0" borderId="44" xfId="0" applyFont="1" applyBorder="1" applyAlignment="1">
      <alignment horizontal="distributed" vertical="center" indent="2"/>
    </xf>
    <xf numFmtId="0" fontId="3" fillId="0" borderId="46" xfId="0" applyFont="1" applyBorder="1" applyAlignment="1">
      <alignment horizontal="distributed" vertical="center" indent="2"/>
    </xf>
    <xf numFmtId="0" fontId="3" fillId="0" borderId="45" xfId="0" applyFont="1" applyBorder="1" applyAlignment="1">
      <alignment horizontal="distributed" vertical="center" wrapText="1" indent="6"/>
    </xf>
    <xf numFmtId="177" fontId="3" fillId="0" borderId="0" xfId="0" applyNumberFormat="1" applyFont="1" applyAlignment="1">
      <alignment vertical="center"/>
    </xf>
    <xf numFmtId="177" fontId="3" fillId="0" borderId="46" xfId="0" applyNumberFormat="1" applyFont="1" applyBorder="1" applyAlignment="1">
      <alignment horizontal="distributed" vertical="center" indent="2"/>
    </xf>
    <xf numFmtId="0" fontId="3" fillId="0" borderId="39" xfId="0" applyFont="1" applyFill="1" applyBorder="1" applyAlignment="1">
      <alignment horizontal="distributed" vertical="center" wrapText="1" indent="1"/>
    </xf>
    <xf numFmtId="0" fontId="3" fillId="0" borderId="42" xfId="0" applyFont="1" applyFill="1" applyBorder="1" applyAlignment="1">
      <alignment horizontal="distributed" vertical="center" indent="1"/>
    </xf>
    <xf numFmtId="0" fontId="3" fillId="0" borderId="40" xfId="0" applyFont="1" applyFill="1" applyBorder="1" applyAlignment="1">
      <alignment horizontal="distributed" vertical="center" indent="1"/>
    </xf>
    <xf numFmtId="0" fontId="3" fillId="0" borderId="51" xfId="0" applyFont="1" applyBorder="1" applyAlignment="1">
      <alignment vertical="center"/>
    </xf>
    <xf numFmtId="0" fontId="3" fillId="0" borderId="52" xfId="0" applyFont="1" applyBorder="1" applyAlignment="1">
      <alignment vertical="center"/>
    </xf>
    <xf numFmtId="0" fontId="3" fillId="0" borderId="0" xfId="0" applyNumberFormat="1" applyFont="1" applyAlignment="1">
      <alignment horizontal="distributed" vertical="center" indent="2"/>
    </xf>
    <xf numFmtId="176" fontId="3" fillId="0" borderId="0" xfId="0" applyNumberFormat="1" applyFont="1" applyFill="1" applyAlignment="1">
      <alignment horizontal="left" vertical="center" indent="3"/>
    </xf>
    <xf numFmtId="0" fontId="11" fillId="0" borderId="0" xfId="0" applyFont="1" applyAlignment="1">
      <alignment vertical="center"/>
    </xf>
    <xf numFmtId="0" fontId="14" fillId="0" borderId="0" xfId="0" applyFont="1" applyAlignment="1">
      <alignment vertical="center"/>
    </xf>
    <xf numFmtId="0" fontId="1" fillId="0" borderId="0" xfId="0" applyFont="1" applyAlignment="1">
      <alignment horizontal="left" indent="1"/>
    </xf>
    <xf numFmtId="0" fontId="1" fillId="0" borderId="0" xfId="0" applyFont="1" applyAlignment="1">
      <alignment horizontal="left" indent="2"/>
    </xf>
    <xf numFmtId="0" fontId="6" fillId="0" borderId="0" xfId="0" applyFont="1"/>
    <xf numFmtId="0" fontId="15" fillId="0" borderId="0" xfId="0" applyFont="1"/>
    <xf numFmtId="0" fontId="3" fillId="0" borderId="55" xfId="0" applyFont="1" applyBorder="1" applyAlignment="1">
      <alignment vertical="center"/>
    </xf>
    <xf numFmtId="0" fontId="16" fillId="0" borderId="0" xfId="0" applyFont="1" applyAlignment="1">
      <alignment vertical="center"/>
    </xf>
    <xf numFmtId="49" fontId="3" fillId="0" borderId="54" xfId="0" applyNumberFormat="1" applyFont="1" applyBorder="1" applyAlignment="1" applyProtection="1">
      <alignment vertical="center"/>
      <protection locked="0"/>
    </xf>
    <xf numFmtId="0" fontId="3" fillId="0" borderId="54" xfId="0" applyFont="1" applyBorder="1" applyAlignment="1" applyProtection="1">
      <alignment vertical="center"/>
      <protection locked="0"/>
    </xf>
    <xf numFmtId="177" fontId="3" fillId="0" borderId="54" xfId="0" applyNumberFormat="1" applyFont="1" applyBorder="1" applyAlignment="1" applyProtection="1">
      <alignment vertical="center"/>
      <protection locked="0"/>
    </xf>
    <xf numFmtId="0" fontId="3" fillId="0" borderId="0" xfId="0" applyFont="1" applyAlignment="1">
      <alignment vertical="center" shrinkToFit="1"/>
    </xf>
    <xf numFmtId="0" fontId="3" fillId="0" borderId="45" xfId="0" applyFont="1" applyBorder="1" applyAlignment="1">
      <alignment horizontal="distributed" vertical="center" wrapText="1" indent="2"/>
    </xf>
    <xf numFmtId="0" fontId="3" fillId="0" borderId="0" xfId="0" applyFont="1" applyFill="1" applyAlignment="1">
      <alignment vertical="center"/>
    </xf>
    <xf numFmtId="0" fontId="3" fillId="0" borderId="57" xfId="0" applyFont="1" applyFill="1" applyBorder="1" applyAlignment="1" applyProtection="1">
      <alignment vertical="center" shrinkToFit="1"/>
    </xf>
    <xf numFmtId="0" fontId="3" fillId="0" borderId="32" xfId="0" applyFont="1" applyFill="1" applyBorder="1" applyAlignment="1" applyProtection="1">
      <alignment horizontal="right" vertical="center" shrinkToFit="1"/>
    </xf>
    <xf numFmtId="0" fontId="5" fillId="0" borderId="40" xfId="0" applyFont="1" applyBorder="1" applyAlignment="1">
      <alignment horizontal="center" vertical="center"/>
    </xf>
    <xf numFmtId="0" fontId="5" fillId="0" borderId="40" xfId="0" applyFont="1" applyBorder="1" applyAlignment="1">
      <alignment horizontal="center" vertical="center" wrapText="1"/>
    </xf>
    <xf numFmtId="181" fontId="3" fillId="0" borderId="0" xfId="0" applyNumberFormat="1" applyFont="1" applyAlignment="1">
      <alignment horizontal="left" vertical="center" indent="2"/>
    </xf>
    <xf numFmtId="0" fontId="3" fillId="0" borderId="0" xfId="0" applyFont="1" applyFill="1" applyAlignment="1">
      <alignment horizontal="left" vertical="center" indent="5" shrinkToFit="1"/>
    </xf>
    <xf numFmtId="176" fontId="3" fillId="0" borderId="0" xfId="0" applyNumberFormat="1" applyFont="1" applyFill="1" applyAlignment="1">
      <alignment horizontal="left" vertical="center" indent="3"/>
    </xf>
    <xf numFmtId="182" fontId="3" fillId="0" borderId="0" xfId="0" applyNumberFormat="1" applyFont="1" applyFill="1" applyAlignment="1">
      <alignment vertical="center"/>
    </xf>
    <xf numFmtId="176" fontId="3" fillId="0" borderId="0" xfId="0" applyNumberFormat="1" applyFont="1" applyFill="1" applyAlignment="1">
      <alignment horizontal="left" vertical="center" indent="1"/>
    </xf>
    <xf numFmtId="0" fontId="3" fillId="0" borderId="0" xfId="0" applyFont="1" applyAlignment="1">
      <alignment horizontal="left" vertical="center" indent="1"/>
    </xf>
    <xf numFmtId="0" fontId="3" fillId="0" borderId="0" xfId="0" applyFont="1" applyAlignment="1">
      <alignment horizontal="left" vertical="center" indent="10"/>
    </xf>
    <xf numFmtId="0" fontId="3" fillId="0" borderId="0" xfId="0" applyFont="1" applyAlignment="1">
      <alignment horizontal="left" vertical="center" indent="9"/>
    </xf>
    <xf numFmtId="0" fontId="3" fillId="0" borderId="0" xfId="0" applyFont="1" applyAlignment="1">
      <alignment horizontal="left" vertical="center" indent="11"/>
    </xf>
    <xf numFmtId="182" fontId="3" fillId="0" borderId="0" xfId="0" applyNumberFormat="1" applyFont="1" applyFill="1" applyAlignment="1">
      <alignment horizontal="right" vertical="center"/>
    </xf>
    <xf numFmtId="0" fontId="3" fillId="0" borderId="56" xfId="0" applyFont="1" applyBorder="1" applyAlignment="1">
      <alignment horizontal="distributed" vertical="center" indent="2"/>
    </xf>
    <xf numFmtId="0" fontId="3" fillId="0" borderId="0" xfId="0" applyFont="1" applyFill="1" applyAlignment="1">
      <alignment horizontal="left" vertical="center" indent="10"/>
    </xf>
    <xf numFmtId="0" fontId="3" fillId="0" borderId="0" xfId="0" applyFont="1" applyFill="1" applyAlignment="1">
      <alignment horizontal="left" vertical="center" indent="11"/>
    </xf>
    <xf numFmtId="0" fontId="3" fillId="0" borderId="0" xfId="0" applyFont="1" applyFill="1" applyAlignment="1">
      <alignment horizontal="left" vertical="center" indent="9"/>
    </xf>
    <xf numFmtId="0" fontId="3" fillId="0" borderId="0" xfId="0" applyFont="1" applyFill="1" applyAlignment="1">
      <alignment horizontal="left" vertical="center" indent="4"/>
    </xf>
    <xf numFmtId="0" fontId="14" fillId="0" borderId="0" xfId="0" applyFont="1" applyAlignment="1"/>
    <xf numFmtId="0" fontId="3" fillId="0" borderId="60" xfId="0" applyFont="1" applyBorder="1" applyAlignment="1">
      <alignment vertical="center"/>
    </xf>
    <xf numFmtId="176" fontId="3" fillId="0" borderId="0" xfId="0" applyNumberFormat="1" applyFont="1" applyFill="1" applyAlignment="1">
      <alignment horizontal="left" vertical="center" indent="3"/>
    </xf>
    <xf numFmtId="49" fontId="3" fillId="0" borderId="0" xfId="0" applyNumberFormat="1" applyFont="1" applyFill="1" applyAlignment="1">
      <alignment horizontal="left" vertical="center" indent="5" shrinkToFit="1"/>
    </xf>
    <xf numFmtId="0" fontId="3" fillId="0" borderId="0" xfId="0" applyFont="1" applyAlignment="1">
      <alignment horizontal="left" vertical="center" indent="14"/>
    </xf>
    <xf numFmtId="176" fontId="3" fillId="0" borderId="0" xfId="0" applyNumberFormat="1" applyFont="1" applyFill="1" applyAlignment="1">
      <alignment horizontal="left" vertical="center" indent="2"/>
    </xf>
    <xf numFmtId="0" fontId="3" fillId="0" borderId="0" xfId="0" applyFont="1" applyAlignment="1">
      <alignment horizontal="left" vertical="center" indent="15"/>
    </xf>
    <xf numFmtId="0" fontId="3" fillId="0" borderId="0" xfId="0" applyFont="1" applyFill="1" applyAlignment="1">
      <alignment horizontal="left" vertical="center" indent="5" shrinkToFit="1"/>
    </xf>
    <xf numFmtId="176" fontId="3" fillId="0" borderId="0" xfId="0" applyNumberFormat="1" applyFont="1" applyFill="1" applyAlignment="1">
      <alignment horizontal="left" vertical="center" indent="3"/>
    </xf>
    <xf numFmtId="0" fontId="3" fillId="0" borderId="0" xfId="0" applyFont="1" applyAlignment="1">
      <alignment vertical="top"/>
    </xf>
    <xf numFmtId="0" fontId="3" fillId="0" borderId="0" xfId="0" applyFont="1" applyAlignment="1">
      <alignment horizontal="left" vertical="top" indent="3"/>
    </xf>
    <xf numFmtId="58" fontId="2" fillId="0" borderId="0" xfId="0" applyNumberFormat="1" applyFont="1"/>
    <xf numFmtId="0" fontId="2" fillId="0" borderId="0" xfId="0" applyFont="1" applyAlignment="1">
      <alignment horizontal="left" indent="2"/>
    </xf>
    <xf numFmtId="58" fontId="2" fillId="0" borderId="0" xfId="0" applyNumberFormat="1" applyFont="1" applyAlignment="1">
      <alignment horizontal="left" shrinkToFit="1"/>
    </xf>
    <xf numFmtId="0" fontId="2" fillId="0" borderId="0" xfId="0" applyFont="1" applyAlignment="1">
      <alignment horizontal="left" shrinkToFit="1"/>
    </xf>
    <xf numFmtId="58" fontId="2" fillId="2" borderId="0" xfId="0" applyNumberFormat="1" applyFont="1" applyFill="1" applyAlignment="1" applyProtection="1">
      <alignment horizontal="left" shrinkToFit="1"/>
      <protection locked="0"/>
    </xf>
    <xf numFmtId="49" fontId="2" fillId="2" borderId="0" xfId="0" applyNumberFormat="1" applyFont="1" applyFill="1" applyAlignment="1" applyProtection="1">
      <alignment horizontal="left" shrinkToFit="1"/>
      <protection locked="0"/>
    </xf>
    <xf numFmtId="188" fontId="2" fillId="2" borderId="0" xfId="0" applyNumberFormat="1" applyFont="1" applyFill="1" applyAlignment="1" applyProtection="1">
      <alignment horizontal="left" shrinkToFit="1"/>
      <protection locked="0"/>
    </xf>
    <xf numFmtId="0" fontId="2" fillId="2" borderId="0" xfId="0" applyFont="1" applyFill="1" applyAlignment="1" applyProtection="1">
      <alignment horizontal="left" shrinkToFit="1"/>
      <protection locked="0"/>
    </xf>
    <xf numFmtId="0" fontId="2" fillId="2" borderId="0" xfId="0" applyNumberFormat="1" applyFont="1" applyFill="1" applyAlignment="1" applyProtection="1">
      <alignment horizontal="left" shrinkToFit="1"/>
      <protection locked="0"/>
    </xf>
    <xf numFmtId="190" fontId="2" fillId="2" borderId="0" xfId="0" applyNumberFormat="1" applyFont="1" applyFill="1" applyAlignment="1" applyProtection="1">
      <alignment horizontal="left" shrinkToFit="1"/>
      <protection locked="0"/>
    </xf>
    <xf numFmtId="176" fontId="2" fillId="0" borderId="0" xfId="0" applyNumberFormat="1" applyFont="1" applyFill="1" applyAlignment="1">
      <alignment horizontal="right" shrinkToFit="1"/>
    </xf>
    <xf numFmtId="0" fontId="2" fillId="3" borderId="0" xfId="0" applyFont="1" applyFill="1" applyAlignment="1">
      <alignment horizontal="left" indent="2"/>
    </xf>
    <xf numFmtId="58" fontId="2" fillId="3" borderId="0" xfId="0" applyNumberFormat="1" applyFont="1" applyFill="1" applyAlignment="1">
      <alignment horizontal="left" shrinkToFit="1"/>
    </xf>
    <xf numFmtId="0" fontId="2" fillId="3" borderId="0" xfId="0" applyFont="1" applyFill="1"/>
    <xf numFmtId="0" fontId="2" fillId="3" borderId="0" xfId="0" applyFont="1" applyFill="1" applyAlignment="1">
      <alignment horizontal="left" shrinkToFit="1"/>
    </xf>
    <xf numFmtId="0" fontId="2" fillId="4" borderId="0" xfId="0" applyFont="1" applyFill="1"/>
    <xf numFmtId="0" fontId="2" fillId="4" borderId="0" xfId="0" applyFont="1" applyFill="1" applyAlignment="1">
      <alignment horizontal="left" indent="1"/>
    </xf>
    <xf numFmtId="0" fontId="2" fillId="4" borderId="0" xfId="0" applyFont="1" applyFill="1" applyAlignment="1">
      <alignment horizontal="left" indent="2"/>
    </xf>
    <xf numFmtId="0" fontId="2" fillId="4" borderId="0" xfId="0" applyFont="1" applyFill="1" applyAlignment="1">
      <alignment horizontal="right"/>
    </xf>
    <xf numFmtId="0" fontId="2" fillId="4" borderId="0" xfId="0" applyFont="1" applyFill="1" applyAlignment="1">
      <alignment horizontal="left" indent="2" shrinkToFit="1"/>
    </xf>
    <xf numFmtId="0" fontId="2" fillId="4" borderId="0" xfId="0" applyFont="1" applyFill="1" applyAlignment="1">
      <alignment horizontal="left" shrinkToFit="1"/>
    </xf>
    <xf numFmtId="0" fontId="2" fillId="0" borderId="0" xfId="0" applyFont="1" applyFill="1" applyAlignment="1">
      <alignment horizontal="right" shrinkToFit="1"/>
    </xf>
    <xf numFmtId="189" fontId="2" fillId="0" borderId="0" xfId="0" applyNumberFormat="1" applyFont="1" applyFill="1" applyAlignment="1">
      <alignment horizontal="right" shrinkToFit="1"/>
    </xf>
    <xf numFmtId="58" fontId="2" fillId="0" borderId="0" xfId="0" applyNumberFormat="1" applyFont="1" applyFill="1" applyAlignment="1">
      <alignment horizontal="left" shrinkToFit="1"/>
    </xf>
    <xf numFmtId="0" fontId="3" fillId="0" borderId="6" xfId="0" applyFont="1" applyFill="1" applyBorder="1" applyAlignment="1">
      <alignment horizontal="center" vertical="center"/>
    </xf>
    <xf numFmtId="187" fontId="5" fillId="0" borderId="30" xfId="0" applyNumberFormat="1" applyFont="1" applyFill="1" applyBorder="1" applyAlignment="1">
      <alignment horizontal="center" vertical="center" shrinkToFit="1"/>
    </xf>
    <xf numFmtId="0" fontId="3" fillId="0" borderId="0" xfId="0" applyFont="1" applyFill="1" applyAlignment="1">
      <alignment horizontal="left" vertical="center" indent="3"/>
    </xf>
    <xf numFmtId="0" fontId="3" fillId="0" borderId="0" xfId="0" applyFont="1" applyFill="1" applyAlignment="1">
      <alignment vertical="center" shrinkToFit="1"/>
    </xf>
    <xf numFmtId="0" fontId="3" fillId="0" borderId="0" xfId="0" applyFont="1" applyFill="1" applyAlignment="1" applyProtection="1">
      <alignment vertical="center"/>
      <protection locked="0"/>
    </xf>
    <xf numFmtId="0" fontId="3" fillId="2" borderId="0" xfId="0" applyFont="1" applyFill="1" applyAlignment="1" applyProtection="1">
      <alignment horizontal="right" vertical="center"/>
      <protection locked="0"/>
    </xf>
    <xf numFmtId="0" fontId="3" fillId="0" borderId="0" xfId="0" applyFont="1" applyFill="1" applyAlignment="1" applyProtection="1">
      <alignment vertical="center" shrinkToFit="1"/>
      <protection locked="0"/>
    </xf>
    <xf numFmtId="0" fontId="3" fillId="2" borderId="22" xfId="0" applyFont="1" applyFill="1" applyBorder="1" applyAlignment="1" applyProtection="1">
      <alignment horizontal="center" vertical="center" shrinkToFit="1"/>
      <protection locked="0"/>
    </xf>
    <xf numFmtId="0" fontId="3" fillId="2" borderId="42" xfId="0" applyFont="1" applyFill="1" applyBorder="1" applyAlignment="1" applyProtection="1">
      <alignment horizontal="center" vertical="center"/>
      <protection locked="0"/>
    </xf>
    <xf numFmtId="0" fontId="3" fillId="2" borderId="42" xfId="0" applyFont="1" applyFill="1" applyBorder="1" applyAlignment="1" applyProtection="1">
      <alignment horizontal="center" vertical="center" shrinkToFit="1"/>
      <protection locked="0"/>
    </xf>
    <xf numFmtId="176" fontId="3" fillId="2" borderId="42" xfId="0" applyNumberFormat="1" applyFont="1" applyFill="1" applyBorder="1" applyAlignment="1" applyProtection="1">
      <alignment horizontal="center" vertical="center" shrinkToFit="1"/>
      <protection locked="0"/>
    </xf>
    <xf numFmtId="0" fontId="7" fillId="2" borderId="43" xfId="0" applyFont="1" applyFill="1" applyBorder="1" applyAlignment="1" applyProtection="1">
      <alignment vertical="center" wrapText="1"/>
      <protection locked="0"/>
    </xf>
    <xf numFmtId="0" fontId="3" fillId="2" borderId="17" xfId="0" applyFont="1" applyFill="1" applyBorder="1" applyAlignment="1" applyProtection="1">
      <alignment horizontal="center" vertical="center" shrinkToFit="1"/>
      <protection locked="0"/>
    </xf>
    <xf numFmtId="0" fontId="3" fillId="2" borderId="40" xfId="0" applyFont="1" applyFill="1" applyBorder="1" applyAlignment="1" applyProtection="1">
      <alignment horizontal="center" vertical="center"/>
      <protection locked="0"/>
    </xf>
    <xf numFmtId="0" fontId="3" fillId="2" borderId="40" xfId="0" applyFont="1" applyFill="1" applyBorder="1" applyAlignment="1" applyProtection="1">
      <alignment horizontal="center" vertical="center" shrinkToFit="1"/>
      <protection locked="0"/>
    </xf>
    <xf numFmtId="176" fontId="3" fillId="2" borderId="40" xfId="0" applyNumberFormat="1" applyFont="1" applyFill="1" applyBorder="1" applyAlignment="1" applyProtection="1">
      <alignment horizontal="center" vertical="center" shrinkToFit="1"/>
      <protection locked="0"/>
    </xf>
    <xf numFmtId="0" fontId="7" fillId="2" borderId="13" xfId="0" applyFont="1" applyFill="1" applyBorder="1" applyAlignment="1" applyProtection="1">
      <alignment vertical="center" wrapText="1"/>
      <protection locked="0"/>
    </xf>
    <xf numFmtId="0" fontId="3" fillId="2" borderId="20" xfId="0" applyFont="1" applyFill="1" applyBorder="1" applyAlignment="1" applyProtection="1">
      <alignment horizontal="center" vertical="center" shrinkToFit="1"/>
      <protection locked="0"/>
    </xf>
    <xf numFmtId="0" fontId="3" fillId="2" borderId="35" xfId="0" applyFont="1" applyFill="1" applyBorder="1" applyAlignment="1" applyProtection="1">
      <alignment horizontal="center" vertical="center"/>
      <protection locked="0"/>
    </xf>
    <xf numFmtId="0" fontId="3" fillId="2" borderId="35" xfId="0" applyFont="1" applyFill="1" applyBorder="1" applyAlignment="1" applyProtection="1">
      <alignment horizontal="center" vertical="center" shrinkToFit="1"/>
      <protection locked="0"/>
    </xf>
    <xf numFmtId="176" fontId="3" fillId="2" borderId="35" xfId="0" applyNumberFormat="1" applyFont="1" applyFill="1" applyBorder="1" applyAlignment="1" applyProtection="1">
      <alignment horizontal="center" vertical="center" shrinkToFit="1"/>
      <protection locked="0"/>
    </xf>
    <xf numFmtId="0" fontId="7" fillId="2" borderId="41" xfId="0" applyFont="1" applyFill="1" applyBorder="1" applyAlignment="1" applyProtection="1">
      <alignment vertical="center" wrapText="1"/>
      <protection locked="0"/>
    </xf>
    <xf numFmtId="0" fontId="3" fillId="0" borderId="20" xfId="0" applyFont="1" applyBorder="1" applyAlignment="1">
      <alignment horizontal="center" vertical="center"/>
    </xf>
    <xf numFmtId="0" fontId="3" fillId="0" borderId="49" xfId="0" applyFont="1" applyBorder="1" applyAlignment="1">
      <alignment horizontal="center" vertical="center"/>
    </xf>
    <xf numFmtId="177" fontId="3" fillId="0" borderId="41" xfId="0" applyNumberFormat="1" applyFont="1" applyBorder="1" applyAlignment="1">
      <alignment vertical="center"/>
    </xf>
    <xf numFmtId="177" fontId="3" fillId="2" borderId="43" xfId="0" applyNumberFormat="1" applyFont="1" applyFill="1" applyBorder="1" applyAlignment="1" applyProtection="1">
      <alignment vertical="center" shrinkToFit="1"/>
      <protection locked="0"/>
    </xf>
    <xf numFmtId="177" fontId="3" fillId="2" borderId="13" xfId="0" applyNumberFormat="1" applyFont="1" applyFill="1" applyBorder="1" applyAlignment="1" applyProtection="1">
      <alignment vertical="center" shrinkToFit="1"/>
      <protection locked="0"/>
    </xf>
    <xf numFmtId="177" fontId="3" fillId="2" borderId="41" xfId="0" applyNumberFormat="1" applyFont="1" applyFill="1" applyBorder="1" applyAlignment="1" applyProtection="1">
      <alignment vertical="center" shrinkToFit="1"/>
      <protection locked="0"/>
    </xf>
    <xf numFmtId="0" fontId="3" fillId="0" borderId="0" xfId="0" applyFont="1" applyFill="1" applyAlignment="1" applyProtection="1">
      <alignment horizontal="left" vertical="center" indent="5" shrinkToFit="1"/>
      <protection locked="0"/>
    </xf>
    <xf numFmtId="0" fontId="3" fillId="0" borderId="0" xfId="0" applyFont="1" applyFill="1" applyAlignment="1">
      <alignment horizontal="left" vertical="center" indent="6"/>
    </xf>
    <xf numFmtId="0" fontId="3" fillId="0" borderId="0" xfId="0" applyFont="1" applyFill="1" applyAlignment="1">
      <alignment horizontal="center" vertical="center"/>
    </xf>
    <xf numFmtId="0" fontId="3" fillId="0" borderId="0" xfId="0" applyNumberFormat="1" applyFont="1" applyFill="1" applyAlignment="1">
      <alignment horizontal="distributed" vertical="center" indent="2"/>
    </xf>
    <xf numFmtId="0" fontId="2" fillId="5" borderId="0" xfId="0" applyFont="1" applyFill="1" applyAlignment="1">
      <alignment horizontal="left" indent="2"/>
    </xf>
    <xf numFmtId="0" fontId="2" fillId="5" borderId="0" xfId="0" applyFont="1" applyFill="1" applyAlignment="1">
      <alignment horizontal="left" shrinkToFit="1"/>
    </xf>
    <xf numFmtId="0" fontId="2" fillId="5" borderId="0" xfId="0" applyFont="1" applyFill="1"/>
    <xf numFmtId="0" fontId="2" fillId="5" borderId="0" xfId="0" applyFont="1" applyFill="1" applyAlignment="1">
      <alignment horizontal="left" indent="1"/>
    </xf>
    <xf numFmtId="0" fontId="2" fillId="5" borderId="0" xfId="0" applyFont="1" applyFill="1" applyAlignment="1">
      <alignment horizontal="right"/>
    </xf>
    <xf numFmtId="0" fontId="2" fillId="5" borderId="0" xfId="0" applyFont="1" applyFill="1" applyAlignment="1">
      <alignment horizontal="left" indent="2" shrinkToFit="1"/>
    </xf>
    <xf numFmtId="0" fontId="3" fillId="0" borderId="0" xfId="0" applyFont="1" applyAlignment="1">
      <alignment horizontal="left" vertical="center" indent="5"/>
    </xf>
    <xf numFmtId="49" fontId="3" fillId="2" borderId="33" xfId="0" applyNumberFormat="1" applyFont="1" applyFill="1" applyBorder="1" applyAlignment="1" applyProtection="1">
      <alignment horizontal="center" vertical="center" shrinkToFit="1"/>
      <protection locked="0"/>
    </xf>
    <xf numFmtId="0" fontId="3" fillId="2" borderId="0" xfId="0" applyFont="1" applyFill="1" applyAlignment="1" applyProtection="1">
      <alignment horizontal="right" vertical="center" shrinkToFit="1"/>
      <protection locked="0"/>
    </xf>
    <xf numFmtId="179" fontId="5" fillId="2" borderId="58" xfId="0" applyNumberFormat="1" applyFont="1" applyFill="1" applyBorder="1" applyAlignment="1" applyProtection="1">
      <alignment horizontal="center" vertical="center"/>
      <protection locked="0"/>
    </xf>
    <xf numFmtId="180" fontId="5" fillId="2" borderId="42" xfId="0" applyNumberFormat="1" applyFont="1" applyFill="1" applyBorder="1" applyAlignment="1" applyProtection="1">
      <alignment horizontal="center" vertical="center"/>
      <protection locked="0"/>
    </xf>
    <xf numFmtId="176" fontId="2" fillId="0" borderId="0" xfId="0" applyNumberFormat="1" applyFont="1"/>
    <xf numFmtId="191" fontId="3" fillId="2" borderId="0" xfId="0" applyNumberFormat="1" applyFont="1" applyFill="1" applyAlignment="1" applyProtection="1">
      <alignment horizontal="center" vertical="center"/>
      <protection locked="0"/>
    </xf>
    <xf numFmtId="0" fontId="3" fillId="0" borderId="0" xfId="0" applyFont="1" applyAlignment="1" applyProtection="1">
      <alignment horizontal="left" vertical="center" shrinkToFit="1"/>
      <protection locked="0"/>
    </xf>
    <xf numFmtId="49" fontId="19" fillId="2" borderId="54" xfId="0" applyNumberFormat="1" applyFont="1" applyFill="1" applyBorder="1" applyAlignment="1" applyProtection="1">
      <alignment horizontal="left" vertical="center"/>
      <protection locked="0"/>
    </xf>
    <xf numFmtId="0" fontId="3" fillId="2" borderId="55" xfId="0" applyFont="1" applyFill="1" applyBorder="1" applyAlignment="1">
      <alignment vertical="center"/>
    </xf>
    <xf numFmtId="49" fontId="3" fillId="2" borderId="54" xfId="0" applyNumberFormat="1" applyFont="1" applyFill="1" applyBorder="1" applyAlignment="1" applyProtection="1">
      <alignment vertical="center"/>
      <protection locked="0"/>
    </xf>
    <xf numFmtId="0" fontId="3" fillId="0" borderId="0" xfId="0" applyFont="1" applyFill="1" applyAlignment="1">
      <alignment horizontal="left" vertical="center" indent="8"/>
    </xf>
    <xf numFmtId="0" fontId="3" fillId="0" borderId="0" xfId="0" applyFont="1" applyAlignment="1">
      <alignment horizontal="left" vertical="center" indent="8"/>
    </xf>
    <xf numFmtId="182" fontId="3" fillId="2" borderId="0" xfId="0" applyNumberFormat="1" applyFont="1" applyFill="1" applyAlignment="1">
      <alignment horizontal="left" vertical="center" indent="3"/>
    </xf>
    <xf numFmtId="49" fontId="3" fillId="2" borderId="0" xfId="0" applyNumberFormat="1" applyFont="1" applyFill="1" applyAlignment="1" applyProtection="1">
      <alignment vertical="center"/>
      <protection locked="0"/>
    </xf>
    <xf numFmtId="0" fontId="3" fillId="2" borderId="0" xfId="0" applyFont="1" applyFill="1" applyAlignment="1" applyProtection="1">
      <alignment vertical="center"/>
      <protection locked="0"/>
    </xf>
    <xf numFmtId="183" fontId="3" fillId="2" borderId="0" xfId="0" applyNumberFormat="1" applyFont="1" applyFill="1" applyAlignment="1" applyProtection="1">
      <alignment horizontal="left" vertical="center"/>
      <protection locked="0"/>
    </xf>
    <xf numFmtId="176" fontId="3" fillId="2" borderId="0" xfId="0" applyNumberFormat="1" applyFont="1" applyFill="1" applyAlignment="1" applyProtection="1">
      <alignment horizontal="left" vertical="center"/>
      <protection locked="0"/>
    </xf>
    <xf numFmtId="0" fontId="2" fillId="6" borderId="0" xfId="0" applyFont="1" applyFill="1"/>
    <xf numFmtId="0" fontId="2" fillId="6" borderId="0" xfId="0" applyFont="1" applyFill="1" applyAlignment="1">
      <alignment horizontal="left" indent="2"/>
    </xf>
    <xf numFmtId="0" fontId="2" fillId="6" borderId="0" xfId="0" applyFont="1" applyFill="1" applyAlignment="1">
      <alignment horizontal="right"/>
    </xf>
    <xf numFmtId="0" fontId="2" fillId="6" borderId="0" xfId="0" applyFont="1" applyFill="1" applyAlignment="1">
      <alignment horizontal="left" shrinkToFit="1"/>
    </xf>
    <xf numFmtId="185" fontId="3" fillId="2" borderId="0" xfId="0" applyNumberFormat="1" applyFont="1" applyFill="1" applyAlignment="1" applyProtection="1">
      <alignment vertical="center"/>
      <protection locked="0"/>
    </xf>
    <xf numFmtId="186" fontId="3" fillId="2" borderId="0" xfId="0" applyNumberFormat="1" applyFont="1" applyFill="1" applyAlignment="1" applyProtection="1">
      <alignment vertical="center"/>
      <protection locked="0"/>
    </xf>
    <xf numFmtId="0" fontId="1" fillId="0" borderId="61" xfId="0" applyFont="1" applyBorder="1" applyAlignment="1">
      <alignment horizontal="centerContinuous"/>
    </xf>
    <xf numFmtId="0" fontId="1" fillId="0" borderId="62" xfId="0" applyFont="1" applyBorder="1" applyAlignment="1">
      <alignment horizontal="centerContinuous"/>
    </xf>
    <xf numFmtId="0" fontId="1" fillId="0" borderId="64" xfId="0" applyFont="1" applyBorder="1" applyAlignment="1">
      <alignment horizontal="center"/>
    </xf>
    <xf numFmtId="0" fontId="1" fillId="0" borderId="65" xfId="0" applyFont="1" applyBorder="1" applyAlignment="1">
      <alignment horizontal="center"/>
    </xf>
    <xf numFmtId="0" fontId="1" fillId="0" borderId="64" xfId="0" applyFont="1" applyBorder="1" applyAlignment="1">
      <alignment horizontal="left" indent="1"/>
    </xf>
    <xf numFmtId="0" fontId="15" fillId="0" borderId="64" xfId="0" applyFont="1" applyBorder="1"/>
    <xf numFmtId="0" fontId="13" fillId="0" borderId="64" xfId="1" applyFont="1" applyBorder="1" applyAlignment="1">
      <alignment horizontal="left" indent="2"/>
    </xf>
    <xf numFmtId="0" fontId="1" fillId="0" borderId="64" xfId="0" quotePrefix="1" applyFont="1" applyBorder="1" applyAlignment="1">
      <alignment horizontal="left" indent="1"/>
    </xf>
    <xf numFmtId="0" fontId="1" fillId="0" borderId="64" xfId="0" applyFont="1" applyBorder="1" applyAlignment="1">
      <alignment horizontal="left" indent="3"/>
    </xf>
    <xf numFmtId="0" fontId="15" fillId="0" borderId="64" xfId="0" applyFont="1" applyBorder="1" applyAlignment="1">
      <alignment wrapText="1"/>
    </xf>
    <xf numFmtId="0" fontId="1" fillId="0" borderId="66" xfId="0" applyFont="1" applyBorder="1" applyAlignment="1">
      <alignment horizontal="center"/>
    </xf>
    <xf numFmtId="0" fontId="1" fillId="0" borderId="67" xfId="0" applyFont="1" applyBorder="1" applyAlignment="1">
      <alignment horizontal="center"/>
    </xf>
    <xf numFmtId="0" fontId="1" fillId="0" borderId="69" xfId="0" applyFont="1" applyBorder="1" applyAlignment="1">
      <alignment horizontal="left" indent="1"/>
    </xf>
    <xf numFmtId="0" fontId="15" fillId="0" borderId="69" xfId="0" applyFont="1" applyBorder="1"/>
    <xf numFmtId="0" fontId="13" fillId="0" borderId="69" xfId="1" applyFont="1" applyBorder="1" applyAlignment="1">
      <alignment horizontal="left" indent="2"/>
    </xf>
    <xf numFmtId="0" fontId="1" fillId="0" borderId="69" xfId="0" applyFont="1" applyBorder="1" applyAlignment="1">
      <alignment horizontal="center"/>
    </xf>
    <xf numFmtId="0" fontId="1" fillId="0" borderId="70" xfId="0" applyFont="1" applyBorder="1" applyAlignment="1">
      <alignment horizontal="center"/>
    </xf>
    <xf numFmtId="0" fontId="1" fillId="0" borderId="71" xfId="0" applyFont="1" applyBorder="1" applyAlignment="1">
      <alignment horizontal="center"/>
    </xf>
    <xf numFmtId="0" fontId="1" fillId="0" borderId="72" xfId="0" applyFont="1" applyBorder="1" applyAlignment="1">
      <alignment horizontal="center"/>
    </xf>
    <xf numFmtId="0" fontId="1" fillId="0" borderId="73" xfId="0" applyFont="1" applyBorder="1" applyAlignment="1">
      <alignment horizontal="center"/>
    </xf>
    <xf numFmtId="0" fontId="1" fillId="0" borderId="74" xfId="0" applyFont="1" applyBorder="1" applyAlignment="1">
      <alignment horizontal="center"/>
    </xf>
    <xf numFmtId="0" fontId="1" fillId="0" borderId="76" xfId="0" applyFont="1" applyBorder="1" applyAlignment="1">
      <alignment horizontal="left" indent="1"/>
    </xf>
    <xf numFmtId="0" fontId="15" fillId="0" borderId="76" xfId="0" applyFont="1" applyBorder="1"/>
    <xf numFmtId="0" fontId="13" fillId="0" borderId="76" xfId="1" applyFont="1" applyBorder="1" applyAlignment="1">
      <alignment horizontal="left" indent="2"/>
    </xf>
    <xf numFmtId="0" fontId="1" fillId="0" borderId="76" xfId="0" applyFont="1" applyBorder="1" applyAlignment="1">
      <alignment horizontal="center"/>
    </xf>
    <xf numFmtId="0" fontId="1" fillId="0" borderId="77" xfId="0" applyFont="1" applyBorder="1" applyAlignment="1">
      <alignment horizontal="center"/>
    </xf>
    <xf numFmtId="0" fontId="1" fillId="0" borderId="79" xfId="0" applyFont="1" applyBorder="1" applyAlignment="1">
      <alignment horizontal="left" indent="1"/>
    </xf>
    <xf numFmtId="0" fontId="15" fillId="0" borderId="79" xfId="0" applyFont="1" applyBorder="1"/>
    <xf numFmtId="0" fontId="13" fillId="0" borderId="79" xfId="1" applyFont="1" applyBorder="1" applyAlignment="1">
      <alignment horizontal="left" indent="2"/>
    </xf>
    <xf numFmtId="0" fontId="1" fillId="0" borderId="79" xfId="0" applyFont="1" applyBorder="1" applyAlignment="1">
      <alignment horizontal="center"/>
    </xf>
    <xf numFmtId="0" fontId="1" fillId="0" borderId="80" xfId="0" applyFont="1" applyBorder="1" applyAlignment="1">
      <alignment horizontal="center"/>
    </xf>
    <xf numFmtId="0" fontId="1" fillId="0" borderId="82" xfId="0" applyFont="1" applyBorder="1" applyAlignment="1">
      <alignment horizontal="left" indent="1"/>
    </xf>
    <xf numFmtId="0" fontId="15" fillId="0" borderId="82" xfId="0" applyFont="1" applyBorder="1"/>
    <xf numFmtId="0" fontId="13" fillId="0" borderId="82" xfId="1" applyFont="1" applyBorder="1" applyAlignment="1">
      <alignment horizontal="left" indent="2"/>
    </xf>
    <xf numFmtId="0" fontId="1" fillId="0" borderId="82" xfId="0" applyFont="1" applyBorder="1" applyAlignment="1">
      <alignment horizontal="center"/>
    </xf>
    <xf numFmtId="0" fontId="1" fillId="0" borderId="83" xfId="0" applyFont="1" applyBorder="1" applyAlignment="1">
      <alignment horizontal="center"/>
    </xf>
    <xf numFmtId="0" fontId="1" fillId="0" borderId="73" xfId="0" applyFont="1" applyBorder="1" applyAlignment="1">
      <alignment vertical="center" shrinkToFit="1"/>
    </xf>
    <xf numFmtId="0" fontId="1" fillId="0" borderId="74" xfId="0" applyFont="1" applyBorder="1" applyAlignment="1">
      <alignment horizontal="left" indent="1"/>
    </xf>
    <xf numFmtId="0" fontId="15" fillId="0" borderId="74" xfId="0" applyFont="1" applyBorder="1"/>
    <xf numFmtId="0" fontId="13" fillId="0" borderId="74" xfId="1" applyFont="1" applyBorder="1" applyAlignment="1">
      <alignment horizontal="left" indent="2"/>
    </xf>
    <xf numFmtId="0" fontId="1" fillId="0" borderId="84" xfId="0" applyFont="1" applyBorder="1" applyAlignment="1">
      <alignment horizontal="center"/>
    </xf>
    <xf numFmtId="0" fontId="1" fillId="0" borderId="82" xfId="0" applyFont="1" applyBorder="1" applyAlignment="1">
      <alignment horizontal="left" indent="3"/>
    </xf>
    <xf numFmtId="0" fontId="20" fillId="0" borderId="0" xfId="0" applyFont="1"/>
    <xf numFmtId="0" fontId="3" fillId="0" borderId="0" xfId="0" applyFont="1" applyAlignment="1">
      <alignment horizontal="left" vertical="center" indent="3"/>
    </xf>
    <xf numFmtId="0" fontId="21" fillId="0" borderId="0" xfId="0" applyFont="1"/>
    <xf numFmtId="0" fontId="3" fillId="0" borderId="0" xfId="0" applyFont="1" applyAlignment="1">
      <alignment horizontal="left" vertical="center" indent="3"/>
    </xf>
    <xf numFmtId="58" fontId="22" fillId="2" borderId="0" xfId="0" applyNumberFormat="1" applyFont="1" applyFill="1" applyAlignment="1" applyProtection="1">
      <alignment horizontal="left" shrinkToFit="1"/>
      <protection locked="0"/>
    </xf>
    <xf numFmtId="0" fontId="20" fillId="3" borderId="0" xfId="0" applyFont="1" applyFill="1" applyAlignment="1">
      <alignment horizontal="left" shrinkToFit="1"/>
    </xf>
    <xf numFmtId="0" fontId="23" fillId="0" borderId="0" xfId="0" applyFont="1" applyAlignment="1">
      <alignment vertical="center"/>
    </xf>
    <xf numFmtId="0" fontId="1" fillId="0" borderId="68" xfId="0" applyFont="1" applyBorder="1" applyAlignment="1">
      <alignment vertical="center" textRotation="255"/>
    </xf>
    <xf numFmtId="0" fontId="1" fillId="0" borderId="63" xfId="0" applyFont="1" applyBorder="1" applyAlignment="1">
      <alignment vertical="center" textRotation="255"/>
    </xf>
    <xf numFmtId="0" fontId="1" fillId="0" borderId="75" xfId="0" applyFont="1" applyBorder="1" applyAlignment="1">
      <alignment vertical="center" textRotation="255"/>
    </xf>
    <xf numFmtId="0" fontId="1" fillId="0" borderId="78" xfId="0" applyFont="1" applyBorder="1" applyAlignment="1">
      <alignment vertical="center" textRotation="255"/>
    </xf>
    <xf numFmtId="0" fontId="0" fillId="0" borderId="63" xfId="0" applyBorder="1" applyAlignment="1">
      <alignment vertical="center" textRotation="255"/>
    </xf>
    <xf numFmtId="0" fontId="0" fillId="0" borderId="81" xfId="0" applyBorder="1" applyAlignment="1">
      <alignment vertical="center" textRotation="255"/>
    </xf>
    <xf numFmtId="0" fontId="0" fillId="0" borderId="75" xfId="0" applyBorder="1" applyAlignment="1">
      <alignment vertical="center" textRotation="255"/>
    </xf>
    <xf numFmtId="0" fontId="1" fillId="0" borderId="78" xfId="0" applyFont="1" applyBorder="1" applyAlignment="1">
      <alignment vertical="center" textRotation="255" shrinkToFit="1"/>
    </xf>
    <xf numFmtId="0" fontId="0" fillId="0" borderId="63" xfId="0" applyBorder="1" applyAlignment="1">
      <alignment vertical="center" textRotation="255" shrinkToFit="1"/>
    </xf>
    <xf numFmtId="0" fontId="0" fillId="0" borderId="81" xfId="0" applyBorder="1" applyAlignment="1">
      <alignment vertical="center" textRotation="255" shrinkToFit="1"/>
    </xf>
    <xf numFmtId="0" fontId="3" fillId="0" borderId="23" xfId="0" applyNumberFormat="1" applyFont="1" applyFill="1" applyBorder="1" applyAlignment="1">
      <alignment horizontal="left" vertical="center" indent="1" shrinkToFit="1"/>
    </xf>
    <xf numFmtId="0" fontId="3" fillId="0" borderId="24" xfId="0" applyNumberFormat="1" applyFont="1" applyFill="1" applyBorder="1" applyAlignment="1">
      <alignment horizontal="left" vertical="center" indent="1" shrinkToFit="1"/>
    </xf>
    <xf numFmtId="0" fontId="3" fillId="0" borderId="25" xfId="0" applyNumberFormat="1" applyFont="1" applyFill="1" applyBorder="1" applyAlignment="1">
      <alignment horizontal="left" vertical="center" indent="1" shrinkToFit="1"/>
    </xf>
    <xf numFmtId="0" fontId="3" fillId="0" borderId="26" xfId="0" applyNumberFormat="1" applyFont="1" applyFill="1" applyBorder="1" applyAlignment="1">
      <alignment horizontal="left" vertical="center" indent="1" shrinkToFit="1"/>
    </xf>
    <xf numFmtId="0" fontId="3" fillId="0" borderId="27" xfId="0" applyNumberFormat="1" applyFont="1" applyFill="1" applyBorder="1" applyAlignment="1">
      <alignment horizontal="left" vertical="center" indent="1" shrinkToFit="1"/>
    </xf>
    <xf numFmtId="0" fontId="3" fillId="0" borderId="28" xfId="0" applyNumberFormat="1" applyFont="1" applyFill="1" applyBorder="1" applyAlignment="1">
      <alignment horizontal="left" vertical="center" indent="1" shrinkToFit="1"/>
    </xf>
    <xf numFmtId="0" fontId="3" fillId="0" borderId="0" xfId="0" applyFont="1" applyFill="1" applyAlignment="1" applyProtection="1">
      <alignment horizontal="left" vertical="center" indent="3" shrinkToFit="1"/>
      <protection locked="0"/>
    </xf>
    <xf numFmtId="0" fontId="3" fillId="0" borderId="0" xfId="0" applyFont="1" applyFill="1" applyAlignment="1">
      <alignment horizontal="left" vertical="center" indent="3" shrinkToFit="1"/>
    </xf>
    <xf numFmtId="176" fontId="3" fillId="0" borderId="0" xfId="0" applyNumberFormat="1" applyFont="1" applyFill="1" applyAlignment="1">
      <alignment horizontal="left" vertical="center" indent="3"/>
    </xf>
    <xf numFmtId="0" fontId="3" fillId="0" borderId="26" xfId="0" applyFont="1" applyFill="1" applyBorder="1" applyAlignment="1">
      <alignment horizontal="left" vertical="center" indent="1" shrinkToFit="1"/>
    </xf>
    <xf numFmtId="0" fontId="3" fillId="0" borderId="27" xfId="0" applyFont="1" applyFill="1" applyBorder="1" applyAlignment="1">
      <alignment horizontal="left" vertical="center" indent="1" shrinkToFit="1"/>
    </xf>
    <xf numFmtId="0" fontId="3" fillId="0" borderId="37" xfId="0" applyFont="1" applyFill="1" applyBorder="1" applyAlignment="1">
      <alignment horizontal="left" vertical="center" indent="1" shrinkToFit="1"/>
    </xf>
    <xf numFmtId="0" fontId="3" fillId="0" borderId="23" xfId="0" applyFont="1" applyFill="1" applyBorder="1" applyAlignment="1">
      <alignment horizontal="left" vertical="center" indent="1" shrinkToFit="1"/>
    </xf>
    <xf numFmtId="0" fontId="3" fillId="0" borderId="24" xfId="0" applyFont="1" applyFill="1" applyBorder="1" applyAlignment="1">
      <alignment horizontal="left" vertical="center" indent="1" shrinkToFit="1"/>
    </xf>
    <xf numFmtId="0" fontId="3" fillId="0" borderId="38" xfId="0" applyFont="1" applyFill="1" applyBorder="1" applyAlignment="1">
      <alignment horizontal="left" vertical="center" indent="1" shrinkToFit="1"/>
    </xf>
    <xf numFmtId="0" fontId="3" fillId="0" borderId="34" xfId="0" applyFont="1" applyFill="1" applyBorder="1" applyAlignment="1">
      <alignment horizontal="left" vertical="center" indent="1" shrinkToFit="1"/>
    </xf>
    <xf numFmtId="0" fontId="3" fillId="0" borderId="9" xfId="0" applyFont="1" applyFill="1" applyBorder="1" applyAlignment="1">
      <alignment horizontal="left" vertical="center" indent="1" shrinkToFit="1"/>
    </xf>
    <xf numFmtId="0" fontId="3" fillId="0" borderId="10" xfId="0" applyFont="1" applyFill="1" applyBorder="1" applyAlignment="1">
      <alignment horizontal="left" vertical="center" indent="1" shrinkToFit="1"/>
    </xf>
    <xf numFmtId="0" fontId="3" fillId="0" borderId="14" xfId="0" applyFont="1" applyFill="1" applyBorder="1" applyAlignment="1">
      <alignment horizontal="left" vertical="center" indent="1" shrinkToFit="1"/>
    </xf>
    <xf numFmtId="0" fontId="3" fillId="0" borderId="6" xfId="0" applyFont="1" applyFill="1" applyBorder="1" applyAlignment="1">
      <alignment horizontal="left" vertical="center" indent="1" shrinkToFit="1"/>
    </xf>
    <xf numFmtId="0" fontId="3" fillId="0" borderId="7" xfId="0" applyFont="1" applyFill="1" applyBorder="1" applyAlignment="1">
      <alignment horizontal="left" vertical="center" indent="1" shrinkToFit="1"/>
    </xf>
    <xf numFmtId="0" fontId="5" fillId="0" borderId="33" xfId="0" applyFont="1" applyFill="1" applyBorder="1" applyAlignment="1">
      <alignment horizontal="center" vertical="center" shrinkToFit="1"/>
    </xf>
    <xf numFmtId="0" fontId="3" fillId="0" borderId="31" xfId="0" applyFont="1" applyFill="1" applyBorder="1" applyAlignment="1">
      <alignment horizontal="left" vertical="center" indent="1" shrinkToFit="1"/>
    </xf>
    <xf numFmtId="0" fontId="3" fillId="0" borderId="0" xfId="0" applyFont="1" applyFill="1" applyBorder="1" applyAlignment="1">
      <alignment horizontal="left" vertical="center" indent="1" shrinkToFit="1"/>
    </xf>
    <xf numFmtId="0" fontId="3" fillId="0" borderId="1" xfId="0" applyFont="1" applyFill="1" applyBorder="1" applyAlignment="1">
      <alignment horizontal="left" vertical="center" indent="1" shrinkToFit="1"/>
    </xf>
    <xf numFmtId="0" fontId="3" fillId="0" borderId="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0" borderId="19" xfId="0" applyFont="1" applyBorder="1" applyAlignment="1">
      <alignment horizontal="left" vertical="center" wrapText="1" indent="1"/>
    </xf>
    <xf numFmtId="0" fontId="3" fillId="0" borderId="17" xfId="0" applyFont="1" applyBorder="1" applyAlignment="1">
      <alignment horizontal="distributed" vertical="center" indent="1"/>
    </xf>
    <xf numFmtId="0" fontId="3" fillId="0" borderId="20" xfId="0" applyFont="1" applyBorder="1" applyAlignment="1">
      <alignment horizontal="distributed" vertical="center" indent="1"/>
    </xf>
    <xf numFmtId="0" fontId="3" fillId="0" borderId="47" xfId="0" applyFont="1" applyFill="1" applyBorder="1" applyAlignment="1">
      <alignment horizontal="center" vertical="center"/>
    </xf>
    <xf numFmtId="0" fontId="3" fillId="0" borderId="48" xfId="0" applyFont="1" applyFill="1" applyBorder="1" applyAlignment="1">
      <alignment horizontal="center" vertical="center"/>
    </xf>
    <xf numFmtId="0" fontId="7" fillId="0" borderId="30" xfId="0" applyFont="1" applyBorder="1" applyAlignment="1">
      <alignment vertical="center" wrapText="1"/>
    </xf>
    <xf numFmtId="0" fontId="7" fillId="0" borderId="11" xfId="0" applyFont="1" applyBorder="1" applyAlignment="1">
      <alignment vertical="center" wrapText="1"/>
    </xf>
    <xf numFmtId="0" fontId="7" fillId="0" borderId="0" xfId="0" applyFont="1" applyBorder="1" applyAlignment="1">
      <alignment vertical="center" wrapText="1"/>
    </xf>
    <xf numFmtId="0" fontId="7" fillId="0" borderId="1" xfId="0" applyFont="1" applyBorder="1" applyAlignment="1">
      <alignment vertical="center" wrapText="1"/>
    </xf>
    <xf numFmtId="0" fontId="3" fillId="0" borderId="34" xfId="0" applyFont="1" applyBorder="1" applyAlignment="1">
      <alignment horizontal="distributed" vertical="center" indent="2"/>
    </xf>
    <xf numFmtId="0" fontId="3" fillId="0" borderId="16" xfId="0" applyFont="1" applyBorder="1" applyAlignment="1">
      <alignment horizontal="distributed" vertical="center" indent="2"/>
    </xf>
    <xf numFmtId="0" fontId="3" fillId="2" borderId="34" xfId="0" applyFont="1" applyFill="1" applyBorder="1" applyAlignment="1" applyProtection="1">
      <alignment vertical="center" shrinkToFit="1"/>
      <protection locked="0"/>
    </xf>
    <xf numFmtId="0" fontId="3" fillId="2" borderId="9" xfId="0" applyFont="1" applyFill="1" applyBorder="1" applyAlignment="1" applyProtection="1">
      <alignment vertical="center" shrinkToFit="1"/>
      <protection locked="0"/>
    </xf>
    <xf numFmtId="0" fontId="3" fillId="2" borderId="10" xfId="0" applyFont="1" applyFill="1" applyBorder="1" applyAlignment="1" applyProtection="1">
      <alignment vertical="center" shrinkToFit="1"/>
      <protection locked="0"/>
    </xf>
    <xf numFmtId="0" fontId="3" fillId="2" borderId="14"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 fillId="0" borderId="36" xfId="0" applyFont="1" applyFill="1" applyBorder="1" applyAlignment="1">
      <alignment horizontal="center" vertical="center" shrinkToFit="1"/>
    </xf>
    <xf numFmtId="0" fontId="3" fillId="0" borderId="3" xfId="0" applyFont="1" applyFill="1" applyBorder="1" applyAlignment="1">
      <alignment horizontal="center" vertical="center" shrinkToFit="1"/>
    </xf>
    <xf numFmtId="0" fontId="3" fillId="0" borderId="4" xfId="0" applyFont="1" applyFill="1" applyBorder="1" applyAlignment="1">
      <alignment horizontal="center" vertical="center" shrinkToFit="1"/>
    </xf>
    <xf numFmtId="0" fontId="7" fillId="0" borderId="5" xfId="0" applyFont="1" applyBorder="1" applyAlignment="1">
      <alignment horizontal="distributed" vertical="center" indent="1"/>
    </xf>
    <xf numFmtId="0" fontId="7" fillId="0" borderId="6" xfId="0" applyFont="1" applyBorder="1" applyAlignment="1">
      <alignment horizontal="distributed" vertical="center" indent="1"/>
    </xf>
    <xf numFmtId="0" fontId="7" fillId="0" borderId="19" xfId="0" applyFont="1" applyBorder="1" applyAlignment="1">
      <alignment horizontal="distributed" vertical="center" indent="1"/>
    </xf>
    <xf numFmtId="0" fontId="3" fillId="2" borderId="14" xfId="0" applyFont="1" applyFill="1" applyBorder="1" applyAlignment="1" applyProtection="1">
      <alignment horizontal="left" vertical="center" indent="1" shrinkToFit="1"/>
      <protection locked="0"/>
    </xf>
    <xf numFmtId="0" fontId="3" fillId="2" borderId="6" xfId="0" applyFont="1" applyFill="1" applyBorder="1" applyAlignment="1" applyProtection="1">
      <alignment horizontal="left" vertical="center" indent="1" shrinkToFit="1"/>
      <protection locked="0"/>
    </xf>
    <xf numFmtId="0" fontId="3" fillId="2" borderId="7" xfId="0" applyFont="1" applyFill="1" applyBorder="1" applyAlignment="1" applyProtection="1">
      <alignment horizontal="left" vertical="center" indent="1" shrinkToFit="1"/>
      <protection locked="0"/>
    </xf>
    <xf numFmtId="0" fontId="3" fillId="0" borderId="14" xfId="0" applyFont="1" applyBorder="1" applyAlignment="1">
      <alignment horizontal="center" vertical="center"/>
    </xf>
    <xf numFmtId="0" fontId="3" fillId="0" borderId="8"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16" xfId="0" applyFont="1" applyBorder="1" applyAlignment="1">
      <alignment horizontal="distributed" vertical="center" indent="1"/>
    </xf>
    <xf numFmtId="176" fontId="3" fillId="0" borderId="14" xfId="0" applyNumberFormat="1" applyFont="1" applyFill="1" applyBorder="1" applyAlignment="1">
      <alignment horizontal="left" vertical="center" indent="1"/>
    </xf>
    <xf numFmtId="176" fontId="3" fillId="0" borderId="6" xfId="0" applyNumberFormat="1" applyFont="1" applyFill="1" applyBorder="1" applyAlignment="1">
      <alignment horizontal="left" vertical="center" indent="1"/>
    </xf>
    <xf numFmtId="0" fontId="3" fillId="0" borderId="0" xfId="0" applyFont="1" applyAlignment="1">
      <alignment horizontal="left" vertical="top" wrapText="1"/>
    </xf>
    <xf numFmtId="0" fontId="3" fillId="0" borderId="0" xfId="0" applyFont="1" applyFill="1" applyAlignment="1" applyProtection="1">
      <alignment horizontal="left" vertical="center" indent="5" shrinkToFit="1"/>
      <protection locked="0"/>
    </xf>
    <xf numFmtId="0" fontId="3" fillId="0" borderId="0" xfId="0" applyFont="1" applyFill="1" applyAlignment="1">
      <alignment horizontal="left" vertical="center" indent="5" shrinkToFit="1"/>
    </xf>
    <xf numFmtId="176" fontId="3" fillId="0" borderId="0" xfId="0" applyNumberFormat="1" applyFont="1" applyFill="1" applyAlignment="1">
      <alignment horizontal="left" vertical="center" indent="3" shrinkToFit="1"/>
    </xf>
    <xf numFmtId="176" fontId="3" fillId="2" borderId="0" xfId="0" applyNumberFormat="1" applyFont="1" applyFill="1" applyAlignment="1" applyProtection="1">
      <alignment horizontal="left" vertical="center" indent="3"/>
      <protection locked="0"/>
    </xf>
    <xf numFmtId="0" fontId="3" fillId="2" borderId="0" xfId="0" applyFont="1" applyFill="1" applyAlignment="1" applyProtection="1">
      <alignment horizontal="left" vertical="center" indent="2" shrinkToFit="1"/>
      <protection locked="0"/>
    </xf>
    <xf numFmtId="0" fontId="3" fillId="0" borderId="0" xfId="0" applyFont="1" applyFill="1" applyAlignment="1">
      <alignment vertical="center" shrinkToFit="1"/>
    </xf>
    <xf numFmtId="176" fontId="3" fillId="0" borderId="0" xfId="0" applyNumberFormat="1" applyFont="1" applyAlignment="1">
      <alignment horizontal="left" vertical="center" indent="3"/>
    </xf>
    <xf numFmtId="0" fontId="3" fillId="0" borderId="0" xfId="0" applyFont="1" applyFill="1" applyAlignment="1" applyProtection="1">
      <alignment vertical="center" shrinkToFit="1"/>
      <protection locked="0"/>
    </xf>
    <xf numFmtId="0" fontId="3" fillId="0" borderId="0" xfId="0" applyFont="1" applyAlignment="1">
      <alignment horizontal="left" vertical="center" indent="5" shrinkToFit="1"/>
    </xf>
    <xf numFmtId="0" fontId="3" fillId="0" borderId="0" xfId="0" applyFont="1" applyAlignment="1" applyProtection="1">
      <alignment horizontal="left" vertical="center" indent="5" shrinkToFit="1"/>
      <protection locked="0"/>
    </xf>
    <xf numFmtId="0" fontId="3" fillId="0" borderId="0" xfId="0" applyFont="1" applyFill="1" applyAlignment="1">
      <alignment horizontal="left" vertical="center" shrinkToFit="1"/>
    </xf>
    <xf numFmtId="0" fontId="3" fillId="0" borderId="0" xfId="0" applyFont="1" applyFill="1" applyAlignment="1" applyProtection="1">
      <alignment horizontal="left" vertical="center" shrinkToFit="1"/>
      <protection locked="0"/>
    </xf>
    <xf numFmtId="0" fontId="3" fillId="2" borderId="0" xfId="0" applyFont="1" applyFill="1" applyAlignment="1" applyProtection="1">
      <alignment horizontal="left" vertical="center" indent="5" shrinkToFit="1"/>
      <protection locked="0"/>
    </xf>
    <xf numFmtId="0" fontId="3" fillId="0" borderId="50" xfId="0" applyFont="1" applyFill="1" applyBorder="1" applyAlignment="1">
      <alignment horizontal="distributed" vertical="center" indent="1"/>
    </xf>
    <xf numFmtId="0" fontId="3" fillId="0" borderId="15" xfId="0" applyFont="1" applyFill="1" applyBorder="1" applyAlignment="1">
      <alignment horizontal="distributed" vertical="center" indent="1"/>
    </xf>
    <xf numFmtId="0" fontId="3" fillId="0" borderId="22" xfId="0" applyFont="1" applyFill="1" applyBorder="1" applyAlignment="1">
      <alignment horizontal="distributed" vertical="center" indent="1"/>
    </xf>
    <xf numFmtId="0" fontId="3" fillId="2" borderId="14"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wrapText="1"/>
      <protection locked="0"/>
    </xf>
    <xf numFmtId="0" fontId="3" fillId="2" borderId="36" xfId="0" applyFont="1" applyFill="1" applyBorder="1" applyAlignment="1" applyProtection="1">
      <alignment horizontal="left" vertical="center" wrapText="1" indent="1"/>
      <protection locked="0"/>
    </xf>
    <xf numFmtId="0" fontId="3" fillId="2" borderId="4" xfId="0" applyFont="1" applyFill="1" applyBorder="1" applyAlignment="1" applyProtection="1">
      <alignment horizontal="left" vertical="center" wrapText="1" indent="1"/>
      <protection locked="0"/>
    </xf>
    <xf numFmtId="0" fontId="3" fillId="0" borderId="8" xfId="0" applyFont="1" applyFill="1" applyBorder="1" applyAlignment="1">
      <alignment horizontal="center" vertical="center"/>
    </xf>
    <xf numFmtId="0" fontId="3" fillId="0" borderId="16" xfId="0" applyFont="1" applyFill="1" applyBorder="1" applyAlignment="1">
      <alignment horizontal="center" vertical="center"/>
    </xf>
    <xf numFmtId="0" fontId="3" fillId="2" borderId="34" xfId="0" applyFont="1" applyFill="1" applyBorder="1" applyAlignment="1" applyProtection="1">
      <alignment horizontal="left" vertical="center" wrapText="1"/>
      <protection locked="0"/>
    </xf>
    <xf numFmtId="0" fontId="3" fillId="2" borderId="10" xfId="0" applyFont="1" applyFill="1" applyBorder="1" applyAlignment="1" applyProtection="1">
      <alignment horizontal="left" vertical="center" wrapText="1"/>
      <protection locked="0"/>
    </xf>
    <xf numFmtId="0" fontId="3" fillId="0" borderId="0" xfId="0" applyFont="1" applyFill="1" applyAlignment="1">
      <alignment horizontal="left" vertical="top" wrapText="1"/>
    </xf>
    <xf numFmtId="0" fontId="3" fillId="0" borderId="0" xfId="0" applyFont="1" applyFill="1" applyAlignment="1">
      <alignment horizontal="left" vertical="center" indent="1" shrinkToFit="1"/>
    </xf>
    <xf numFmtId="0" fontId="3" fillId="0" borderId="0" xfId="0" applyFont="1" applyFill="1" applyAlignment="1" applyProtection="1">
      <alignment horizontal="left" vertical="center" indent="1" shrinkToFit="1"/>
      <protection locked="0"/>
    </xf>
    <xf numFmtId="0" fontId="3" fillId="2" borderId="40" xfId="0" applyFont="1" applyFill="1" applyBorder="1" applyAlignment="1" applyProtection="1">
      <alignment vertical="center" wrapText="1"/>
      <protection locked="0"/>
    </xf>
    <xf numFmtId="0" fontId="3" fillId="0" borderId="40" xfId="0" applyFont="1" applyFill="1" applyBorder="1" applyAlignment="1" applyProtection="1">
      <alignment horizontal="center" vertical="center" shrinkToFit="1"/>
    </xf>
    <xf numFmtId="0" fontId="3" fillId="0" borderId="40" xfId="0" applyFont="1" applyBorder="1" applyAlignment="1">
      <alignment horizontal="center" vertical="center"/>
    </xf>
    <xf numFmtId="0" fontId="3" fillId="0" borderId="2" xfId="0" applyFont="1" applyFill="1" applyBorder="1" applyAlignment="1">
      <alignment horizontal="distributed" vertical="center" indent="4"/>
    </xf>
    <xf numFmtId="0" fontId="3" fillId="0" borderId="53" xfId="0" applyFont="1" applyFill="1" applyBorder="1" applyAlignment="1">
      <alignment horizontal="distributed" vertical="center" indent="4"/>
    </xf>
    <xf numFmtId="0" fontId="3" fillId="0" borderId="8" xfId="0" applyFont="1" applyFill="1" applyBorder="1" applyAlignment="1">
      <alignment horizontal="distributed" vertical="center" indent="4"/>
    </xf>
    <xf numFmtId="0" fontId="3" fillId="0" borderId="16" xfId="0" applyFont="1" applyFill="1" applyBorder="1" applyAlignment="1">
      <alignment horizontal="distributed" vertical="center" indent="4"/>
    </xf>
    <xf numFmtId="0" fontId="3" fillId="2" borderId="36" xfId="0" applyFont="1" applyFill="1" applyBorder="1" applyAlignment="1" applyProtection="1">
      <alignment horizontal="left" vertical="center" indent="1" shrinkToFit="1"/>
      <protection locked="0"/>
    </xf>
    <xf numFmtId="0" fontId="3" fillId="2" borderId="4" xfId="0" applyFont="1" applyFill="1" applyBorder="1" applyAlignment="1" applyProtection="1">
      <alignment horizontal="left" vertical="center" indent="1" shrinkToFit="1"/>
      <protection locked="0"/>
    </xf>
    <xf numFmtId="0" fontId="3" fillId="0" borderId="40" xfId="0" applyFont="1" applyFill="1" applyBorder="1" applyAlignment="1" applyProtection="1">
      <alignment horizontal="left" vertical="center" indent="1" shrinkToFit="1"/>
    </xf>
    <xf numFmtId="0" fontId="3" fillId="0" borderId="40" xfId="0" applyFont="1" applyFill="1" applyBorder="1" applyAlignment="1" applyProtection="1">
      <alignment horizontal="distributed" vertical="center" indent="5" shrinkToFit="1"/>
    </xf>
    <xf numFmtId="178" fontId="3" fillId="2" borderId="40" xfId="0" applyNumberFormat="1" applyFont="1" applyFill="1" applyBorder="1" applyAlignment="1" applyProtection="1">
      <alignment horizontal="center" vertical="center" shrinkToFit="1"/>
      <protection locked="0"/>
    </xf>
    <xf numFmtId="0" fontId="3" fillId="0" borderId="29" xfId="0" applyFont="1" applyBorder="1" applyAlignment="1">
      <alignment horizontal="center" vertical="center"/>
    </xf>
    <xf numFmtId="0" fontId="3" fillId="0" borderId="56" xfId="0" applyFont="1" applyBorder="1" applyAlignment="1">
      <alignment horizontal="center" vertical="center"/>
    </xf>
    <xf numFmtId="0" fontId="3" fillId="0" borderId="32" xfId="0" applyFont="1" applyBorder="1" applyAlignment="1">
      <alignment horizontal="center" vertical="center"/>
    </xf>
    <xf numFmtId="0" fontId="3" fillId="0" borderId="57" xfId="0" applyFont="1" applyBorder="1" applyAlignment="1">
      <alignment horizontal="center" vertical="center"/>
    </xf>
    <xf numFmtId="0" fontId="3" fillId="2" borderId="58" xfId="0" applyFont="1" applyFill="1" applyBorder="1" applyAlignment="1" applyProtection="1">
      <alignment horizontal="left" vertical="center" shrinkToFit="1"/>
      <protection locked="0"/>
    </xf>
    <xf numFmtId="0" fontId="3" fillId="0" borderId="40"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0" xfId="0" applyFont="1" applyAlignment="1">
      <alignment horizontal="left" vertical="top"/>
    </xf>
    <xf numFmtId="0" fontId="0" fillId="0" borderId="0" xfId="0" applyAlignment="1"/>
    <xf numFmtId="0" fontId="17" fillId="2" borderId="58" xfId="0" applyFont="1" applyFill="1" applyBorder="1" applyAlignment="1" applyProtection="1">
      <alignment vertical="center" wrapText="1"/>
      <protection locked="0"/>
    </xf>
    <xf numFmtId="0" fontId="17" fillId="2" borderId="42" xfId="0" applyFont="1" applyFill="1" applyBorder="1" applyAlignment="1" applyProtection="1">
      <alignment vertical="center" wrapText="1"/>
      <protection locked="0"/>
    </xf>
    <xf numFmtId="0" fontId="5" fillId="2" borderId="58" xfId="0" applyFont="1" applyFill="1" applyBorder="1" applyAlignment="1" applyProtection="1">
      <alignment horizontal="center" vertical="center" shrinkToFit="1"/>
      <protection locked="0"/>
    </xf>
    <xf numFmtId="0" fontId="5" fillId="2" borderId="42" xfId="0" applyFont="1" applyFill="1" applyBorder="1" applyAlignment="1" applyProtection="1">
      <alignment horizontal="center" vertical="center" shrinkToFit="1"/>
      <protection locked="0"/>
    </xf>
    <xf numFmtId="0" fontId="5" fillId="2" borderId="58" xfId="0" applyFont="1" applyFill="1" applyBorder="1" applyAlignment="1" applyProtection="1">
      <alignment vertical="center" wrapText="1"/>
      <protection locked="0"/>
    </xf>
    <xf numFmtId="0" fontId="5" fillId="2" borderId="42" xfId="0" applyFont="1" applyFill="1" applyBorder="1" applyAlignment="1" applyProtection="1">
      <alignment vertical="center" wrapText="1"/>
      <protection locked="0"/>
    </xf>
    <xf numFmtId="182" fontId="3" fillId="2" borderId="0" xfId="0" applyNumberFormat="1" applyFont="1" applyFill="1" applyAlignment="1" applyProtection="1">
      <alignment horizontal="left" vertical="top" wrapText="1"/>
      <protection locked="0"/>
    </xf>
    <xf numFmtId="0" fontId="3" fillId="2" borderId="0" xfId="0" applyFont="1" applyFill="1" applyAlignment="1" applyProtection="1">
      <alignment vertical="center"/>
      <protection locked="0"/>
    </xf>
    <xf numFmtId="0" fontId="3" fillId="0" borderId="0" xfId="0" applyFont="1" applyAlignment="1">
      <alignment horizontal="left" vertical="center" indent="3"/>
    </xf>
    <xf numFmtId="0" fontId="3" fillId="2" borderId="0" xfId="0" applyFont="1" applyFill="1" applyAlignment="1" applyProtection="1">
      <alignment horizontal="left" vertical="center" indent="3"/>
      <protection locked="0"/>
    </xf>
    <xf numFmtId="176" fontId="3" fillId="0" borderId="58" xfId="0" applyNumberFormat="1" applyFont="1" applyFill="1" applyBorder="1" applyAlignment="1" applyProtection="1">
      <alignment horizontal="left" vertical="center" indent="1" shrinkToFit="1"/>
      <protection locked="0"/>
    </xf>
    <xf numFmtId="0" fontId="3" fillId="0" borderId="40" xfId="0" applyFont="1" applyBorder="1" applyAlignment="1">
      <alignment horizontal="distributed" vertical="center" indent="3"/>
    </xf>
    <xf numFmtId="0" fontId="3" fillId="0" borderId="58" xfId="0" applyFont="1" applyBorder="1" applyAlignment="1">
      <alignment horizontal="center" vertical="center" textRotation="255"/>
    </xf>
    <xf numFmtId="0" fontId="3" fillId="0" borderId="59" xfId="0" applyFont="1" applyBorder="1" applyAlignment="1">
      <alignment horizontal="center" vertical="center" textRotation="255"/>
    </xf>
    <xf numFmtId="0" fontId="3" fillId="0" borderId="42" xfId="0" applyFont="1" applyBorder="1" applyAlignment="1">
      <alignment horizontal="center" vertical="center" textRotation="255"/>
    </xf>
    <xf numFmtId="0" fontId="3" fillId="0" borderId="58" xfId="0" applyFont="1" applyFill="1" applyBorder="1" applyAlignment="1" applyProtection="1">
      <alignment horizontal="left" vertical="center" indent="1" shrinkToFit="1"/>
      <protection locked="0"/>
    </xf>
    <xf numFmtId="0" fontId="3" fillId="0" borderId="29" xfId="0" applyFont="1" applyBorder="1" applyAlignment="1">
      <alignment horizontal="distributed" vertical="center" indent="3"/>
    </xf>
    <xf numFmtId="0" fontId="3" fillId="0" borderId="56" xfId="0" applyFont="1" applyBorder="1" applyAlignment="1">
      <alignment horizontal="distributed" vertical="center" indent="3"/>
    </xf>
    <xf numFmtId="0" fontId="3" fillId="0" borderId="0" xfId="0" applyFont="1" applyFill="1" applyAlignment="1" applyProtection="1">
      <alignment vertical="center"/>
      <protection locked="0"/>
    </xf>
    <xf numFmtId="0" fontId="3" fillId="0" borderId="0" xfId="0" applyNumberFormat="1" applyFont="1" applyFill="1" applyAlignment="1">
      <alignment horizontal="left" vertical="center" indent="7" shrinkToFit="1"/>
    </xf>
    <xf numFmtId="176" fontId="3" fillId="0" borderId="0" xfId="0" applyNumberFormat="1" applyFont="1" applyFill="1" applyAlignment="1" applyProtection="1">
      <alignment horizontal="left" vertical="center"/>
      <protection locked="0"/>
    </xf>
    <xf numFmtId="0" fontId="3" fillId="0" borderId="58" xfId="0" applyFont="1" applyFill="1" applyBorder="1" applyAlignment="1" applyProtection="1">
      <alignment horizontal="left" vertical="center" indent="1" shrinkToFit="1"/>
    </xf>
    <xf numFmtId="0" fontId="3" fillId="2" borderId="58" xfId="0" applyFont="1" applyFill="1" applyBorder="1" applyAlignment="1" applyProtection="1">
      <alignment horizontal="left" vertical="center" indent="1" shrinkToFit="1"/>
      <protection locked="0"/>
    </xf>
    <xf numFmtId="0" fontId="3" fillId="2" borderId="19" xfId="0" applyFont="1" applyFill="1" applyBorder="1" applyAlignment="1" applyProtection="1">
      <alignment horizontal="left" vertical="center" indent="1" shrinkToFit="1"/>
      <protection locked="0"/>
    </xf>
    <xf numFmtId="0" fontId="3" fillId="2" borderId="0" xfId="0" applyFont="1" applyFill="1" applyAlignment="1" applyProtection="1">
      <alignment vertical="center" shrinkToFit="1"/>
      <protection locked="0"/>
    </xf>
    <xf numFmtId="0" fontId="3" fillId="0" borderId="29" xfId="0" applyFont="1" applyBorder="1" applyAlignment="1">
      <alignment horizontal="distributed" vertical="center" wrapText="1" indent="1"/>
    </xf>
    <xf numFmtId="0" fontId="3" fillId="0" borderId="56" xfId="0" applyFont="1" applyBorder="1" applyAlignment="1">
      <alignment horizontal="distributed" vertical="center" wrapText="1" indent="1"/>
    </xf>
    <xf numFmtId="184" fontId="3" fillId="2" borderId="0" xfId="0" applyNumberFormat="1" applyFont="1" applyFill="1" applyAlignment="1" applyProtection="1">
      <alignment horizontal="left" vertical="center" shrinkToFit="1"/>
      <protection locked="0"/>
    </xf>
    <xf numFmtId="0" fontId="0" fillId="0" borderId="0" xfId="0" applyFill="1" applyAlignment="1">
      <alignment vertical="center" shrinkToFit="1"/>
    </xf>
    <xf numFmtId="0" fontId="3" fillId="0" borderId="0" xfId="0" applyFont="1" applyFill="1" applyAlignment="1" applyProtection="1">
      <alignment horizontal="left" vertical="center" indent="5" shrinkToFit="1"/>
    </xf>
    <xf numFmtId="0" fontId="3" fillId="2" borderId="0" xfId="0" applyFont="1" applyFill="1" applyAlignment="1" applyProtection="1">
      <alignment vertical="top" shrinkToFit="1"/>
      <protection locked="0"/>
    </xf>
    <xf numFmtId="0" fontId="0" fillId="2" borderId="0" xfId="0" applyFill="1" applyAlignment="1" applyProtection="1">
      <alignment vertical="top" shrinkToFit="1"/>
      <protection locked="0"/>
    </xf>
    <xf numFmtId="0" fontId="3" fillId="2" borderId="0" xfId="0" applyFont="1" applyFill="1" applyAlignment="1" applyProtection="1">
      <alignment vertical="top"/>
      <protection locked="0"/>
    </xf>
    <xf numFmtId="0" fontId="0" fillId="2" borderId="0" xfId="0" applyFill="1" applyAlignment="1" applyProtection="1">
      <alignment vertical="top"/>
      <protection locked="0"/>
    </xf>
    <xf numFmtId="176" fontId="3" fillId="2" borderId="0" xfId="0" applyNumberFormat="1" applyFont="1" applyFill="1" applyAlignment="1" applyProtection="1">
      <alignment horizontal="left" vertical="center" shrinkToFit="1"/>
      <protection locked="0"/>
    </xf>
  </cellXfs>
  <cellStyles count="2">
    <cellStyle name="ハイパーリンク" xfId="1" builtinId="8"/>
    <cellStyle name="標準" xfId="0" builtinId="0"/>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7C083292-510D-4C68-B422-72F449B18815}"/>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5" name="四角形: 角度付き 4">
          <a:hlinkClick xmlns:r="http://schemas.openxmlformats.org/officeDocument/2006/relationships" r:id="rId2"/>
          <a:extLst>
            <a:ext uri="{FF2B5EF4-FFF2-40B4-BE49-F238E27FC236}">
              <a16:creationId xmlns:a16="http://schemas.microsoft.com/office/drawing/2014/main" id="{8FE316BE-CD16-44B3-AC1E-8BBFFB66848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9525</xdr:colOff>
      <xdr:row>50</xdr:row>
      <xdr:rowOff>19050</xdr:rowOff>
    </xdr:from>
    <xdr:to>
      <xdr:col>12</xdr:col>
      <xdr:colOff>590550</xdr:colOff>
      <xdr:row>74</xdr:row>
      <xdr:rowOff>123825</xdr:rowOff>
    </xdr:to>
    <xdr:sp macro="" textlink="">
      <xdr:nvSpPr>
        <xdr:cNvPr id="3" name="テキスト ボックス 2">
          <a:extLst>
            <a:ext uri="{FF2B5EF4-FFF2-40B4-BE49-F238E27FC236}">
              <a16:creationId xmlns:a16="http://schemas.microsoft.com/office/drawing/2014/main" id="{5382034F-3636-4610-A1E5-8BE728887116}"/>
            </a:ext>
          </a:extLst>
        </xdr:cNvPr>
        <xdr:cNvSpPr txBox="1"/>
      </xdr:nvSpPr>
      <xdr:spPr>
        <a:xfrm>
          <a:off x="3743325" y="9572625"/>
          <a:ext cx="5886450" cy="4448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r>
            <a:rPr lang="ja-JP" altLang="ja-JP" sz="1000">
              <a:solidFill>
                <a:schemeClr val="dk1"/>
              </a:solidFill>
              <a:effectLst/>
              <a:latin typeface="ＭＳ 明朝" panose="02020609040205080304" pitchFamily="17" charset="-128"/>
              <a:ea typeface="ＭＳ 明朝" panose="02020609040205080304" pitchFamily="17" charset="-128"/>
              <a:cs typeface="+mn-cs"/>
            </a:rPr>
            <a:t>備考</a:t>
          </a:r>
        </a:p>
        <a:p>
          <a:pPr marL="288000" lvl="0" indent="-57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１　「生年月日」欄の年齢は、選挙の期日現在の満年齢を記載しなければならない。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２　「職業」欄には、職業をなるべく詳細に記載しなければならない。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３　「一のウェブサイト等のアドレス」欄には、選挙運動のために使用する文書図画を頒布するために利用する一のウェブサイト等のアドレスを記載することができる。</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４　同時に行われる衆議院比例代表選出議員の選挙における衆議院名簿登載者又は衆議院名簿登載者としようとする者である場合には、「同時に行われる衆議院比例代表選出議員の選挙における衆議院名簿登載者又は衆議院名簿登載者としようとする者」欄に「該当」と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５　法第</a:t>
          </a:r>
          <a:r>
            <a:rPr lang="en-US" altLang="ja-JP" sz="1000">
              <a:solidFill>
                <a:schemeClr val="dk1"/>
              </a:solidFill>
              <a:effectLst/>
              <a:latin typeface="ＭＳ 明朝" panose="02020609040205080304" pitchFamily="17" charset="-128"/>
              <a:ea typeface="ＭＳ 明朝" panose="02020609040205080304" pitchFamily="17" charset="-128"/>
              <a:cs typeface="+mn-cs"/>
            </a:rPr>
            <a:t>86</a:t>
          </a:r>
          <a:r>
            <a:rPr lang="ja-JP" altLang="ja-JP" sz="1000">
              <a:solidFill>
                <a:schemeClr val="dk1"/>
              </a:solidFill>
              <a:effectLst/>
              <a:latin typeface="ＭＳ 明朝" panose="02020609040205080304" pitchFamily="17" charset="-128"/>
              <a:ea typeface="ＭＳ 明朝" panose="02020609040205080304" pitchFamily="17" charset="-128"/>
              <a:cs typeface="+mn-cs"/>
            </a:rPr>
            <a:t>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5</a:t>
          </a:r>
          <a:r>
            <a:rPr lang="ja-JP" altLang="ja-JP" sz="1000">
              <a:solidFill>
                <a:schemeClr val="dk1"/>
              </a:solidFill>
              <a:effectLst/>
              <a:latin typeface="ＭＳ 明朝" panose="02020609040205080304" pitchFamily="17" charset="-128"/>
              <a:ea typeface="ＭＳ 明朝" panose="02020609040205080304" pitchFamily="17" charset="-128"/>
              <a:cs typeface="+mn-cs"/>
            </a:rPr>
            <a:t>項ただし書の規定により同項第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ja-JP" sz="1000">
              <a:solidFill>
                <a:schemeClr val="dk1"/>
              </a:solidFill>
              <a:effectLst/>
              <a:latin typeface="ＭＳ 明朝" panose="02020609040205080304" pitchFamily="17" charset="-128"/>
              <a:ea typeface="ＭＳ 明朝" panose="02020609040205080304" pitchFamily="17" charset="-128"/>
              <a:cs typeface="+mn-cs"/>
            </a:rPr>
            <a:t>号又は令第</a:t>
          </a:r>
          <a:r>
            <a:rPr lang="en-US" altLang="ja-JP" sz="1000">
              <a:solidFill>
                <a:schemeClr val="dk1"/>
              </a:solidFill>
              <a:effectLst/>
              <a:latin typeface="ＭＳ 明朝" panose="02020609040205080304" pitchFamily="17" charset="-128"/>
              <a:ea typeface="ＭＳ 明朝" panose="02020609040205080304" pitchFamily="17" charset="-128"/>
              <a:cs typeface="+mn-cs"/>
            </a:rPr>
            <a:t>88</a:t>
          </a:r>
          <a:r>
            <a:rPr lang="ja-JP" altLang="ja-JP" sz="1000">
              <a:solidFill>
                <a:schemeClr val="dk1"/>
              </a:solidFill>
              <a:effectLst/>
              <a:latin typeface="ＭＳ 明朝" panose="02020609040205080304" pitchFamily="17" charset="-128"/>
              <a:ea typeface="ＭＳ 明朝" panose="02020609040205080304" pitchFamily="17" charset="-128"/>
              <a:cs typeface="+mn-cs"/>
            </a:rPr>
            <a:t>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3</a:t>
          </a:r>
          <a:r>
            <a:rPr lang="ja-JP" altLang="ja-JP" sz="1000">
              <a:solidFill>
                <a:schemeClr val="dk1"/>
              </a:solidFill>
              <a:effectLst/>
              <a:latin typeface="ＭＳ 明朝" panose="02020609040205080304" pitchFamily="17" charset="-128"/>
              <a:ea typeface="ＭＳ 明朝" panose="02020609040205080304" pitchFamily="17" charset="-128"/>
              <a:cs typeface="+mn-cs"/>
            </a:rPr>
            <a:t>項第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ja-JP" sz="1000">
              <a:solidFill>
                <a:schemeClr val="dk1"/>
              </a:solidFill>
              <a:effectLst/>
              <a:latin typeface="ＭＳ 明朝" panose="02020609040205080304" pitchFamily="17" charset="-128"/>
              <a:ea typeface="ＭＳ 明朝" panose="02020609040205080304" pitchFamily="17" charset="-128"/>
              <a:cs typeface="+mn-cs"/>
            </a:rPr>
            <a:t>号に規定する文書の添付を省略する場合には、「添付書類」欄の「備考」欄にその旨を記載しなければならない。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６　政党その他の政治団体の代表者本人が届け出る場合にあっては本人確認書類の提示又は提出を、その代理人が届け出る場合にあっては委任状の提示又は提出及び当該代理人の本人確認書類の提示又は提出を行うこと。ただし、政党その他の政治団体の代表者本人の署名その他の措置がある場合はこの限りでは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43</xdr:row>
      <xdr:rowOff>28576</xdr:rowOff>
    </xdr:from>
    <xdr:to>
      <xdr:col>8</xdr:col>
      <xdr:colOff>723900</xdr:colOff>
      <xdr:row>46</xdr:row>
      <xdr:rowOff>114301</xdr:rowOff>
    </xdr:to>
    <xdr:sp macro="" textlink="">
      <xdr:nvSpPr>
        <xdr:cNvPr id="2" name="テキスト ボックス 1">
          <a:extLst>
            <a:ext uri="{FF2B5EF4-FFF2-40B4-BE49-F238E27FC236}">
              <a16:creationId xmlns:a16="http://schemas.microsoft.com/office/drawing/2014/main" id="{94AE2AF2-344F-450C-8B4D-E90BCDD84A99}"/>
            </a:ext>
          </a:extLst>
        </xdr:cNvPr>
        <xdr:cNvSpPr txBox="1"/>
      </xdr:nvSpPr>
      <xdr:spPr>
        <a:xfrm>
          <a:off x="0" y="8439151"/>
          <a:ext cx="5943600" cy="628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この申請書を提出するときは、併せて当該呼称が戸籍簿に記載された氏名に代わるものとして広く通用していることを証するに足りる資料を提示しなければならない。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616A9388-6D0F-48A4-B50B-25B9E8F566D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CCA4A396-9D4A-4C57-8406-CAA34B6F1B25}"/>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C677F08-8C9F-46B3-861F-E84E3562778F}"/>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5A22833D-9B03-46A1-8FB8-F583AAF4458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0</xdr:colOff>
      <xdr:row>33</xdr:row>
      <xdr:rowOff>19050</xdr:rowOff>
    </xdr:from>
    <xdr:to>
      <xdr:col>8</xdr:col>
      <xdr:colOff>723900</xdr:colOff>
      <xdr:row>41</xdr:row>
      <xdr:rowOff>152400</xdr:rowOff>
    </xdr:to>
    <xdr:sp macro="" textlink="">
      <xdr:nvSpPr>
        <xdr:cNvPr id="2" name="テキスト ボックス 1">
          <a:extLst>
            <a:ext uri="{FF2B5EF4-FFF2-40B4-BE49-F238E27FC236}">
              <a16:creationId xmlns:a16="http://schemas.microsoft.com/office/drawing/2014/main" id="{17182E1E-E4B6-4E8B-B80F-FC694A684FAA}"/>
            </a:ext>
          </a:extLst>
        </xdr:cNvPr>
        <xdr:cNvSpPr txBox="1"/>
      </xdr:nvSpPr>
      <xdr:spPr>
        <a:xfrm>
          <a:off x="0" y="7572375"/>
          <a:ext cx="5943600" cy="1581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「届出事由」欄には、除名、離党、その他の事由の別を記載しなければならない。</a:t>
          </a:r>
        </a:p>
        <a:p>
          <a:pPr marL="144000" indent="-288000"/>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政党その他の政治団体の代表者本人が届け出る場合にあっては本人確認書類の提示又は提出を、その代理人が届け出る場合にあっては委任状の提示又は提出及び当該代理人の本人確認書類の提示又は提出を行うこと。ただし、政党その他の政治団体の代表者本人の署名その他の措置がある場合はこの限りでは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400189B2-4E60-44E9-9528-CBB75FBB7C0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692CE376-8DAF-4E63-A027-A654742F9A06}"/>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528F6341-E10A-4D03-8C9C-51FE6D42BCE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EE4880D-FB2E-44D8-BA12-E655F527957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A5F4B5FB-01C7-437A-9244-D223741E51A1}"/>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D9C52529-0344-4654-BF6B-A44F7B24DED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8</xdr:col>
      <xdr:colOff>723900</xdr:colOff>
      <xdr:row>41</xdr:row>
      <xdr:rowOff>171450</xdr:rowOff>
    </xdr:to>
    <xdr:sp macro="" textlink="">
      <xdr:nvSpPr>
        <xdr:cNvPr id="8" name="テキスト ボックス 7">
          <a:extLst>
            <a:ext uri="{FF2B5EF4-FFF2-40B4-BE49-F238E27FC236}">
              <a16:creationId xmlns:a16="http://schemas.microsoft.com/office/drawing/2014/main" id="{0ECFAD4C-56D1-40CD-83CF-4C834A1D037C}"/>
            </a:ext>
          </a:extLst>
        </xdr:cNvPr>
        <xdr:cNvSpPr txBox="1"/>
      </xdr:nvSpPr>
      <xdr:spPr>
        <a:xfrm>
          <a:off x="3733800" y="8401050"/>
          <a:ext cx="59436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政党その他の政治団体の代表者本人が届け出る場合にあっては本人確認書類の提示又は提出を、その代理人が届け出る場合にあっては委任状の提示又は提出及び当該代理人の本人確認書類の提示又は提出を行うこと。ただし、政党その他の政治団体の代表者本人の署名その他の措置がある場合はこの限りでは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E5D567A-28B1-4BAF-8C99-AD76FF0362D3}"/>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71F01DD0-5850-4CE1-9EAD-694282531B75}"/>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39</xdr:row>
      <xdr:rowOff>0</xdr:rowOff>
    </xdr:from>
    <xdr:to>
      <xdr:col>10</xdr:col>
      <xdr:colOff>0</xdr:colOff>
      <xdr:row>44</xdr:row>
      <xdr:rowOff>171450</xdr:rowOff>
    </xdr:to>
    <xdr:sp macro="" textlink="">
      <xdr:nvSpPr>
        <xdr:cNvPr id="6" name="テキスト ボックス 5">
          <a:extLst>
            <a:ext uri="{FF2B5EF4-FFF2-40B4-BE49-F238E27FC236}">
              <a16:creationId xmlns:a16="http://schemas.microsoft.com/office/drawing/2014/main" id="{6F35FF19-7D3F-44C9-943B-E1424F6CA014}"/>
            </a:ext>
          </a:extLst>
        </xdr:cNvPr>
        <xdr:cNvSpPr txBox="1"/>
      </xdr:nvSpPr>
      <xdr:spPr>
        <a:xfrm>
          <a:off x="3733800" y="8391525"/>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11F2E36-2D54-4AE4-903B-E818C65F057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F38EDF87-F657-4ABE-BE62-4F0DDAB5235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39</xdr:row>
      <xdr:rowOff>0</xdr:rowOff>
    </xdr:from>
    <xdr:to>
      <xdr:col>10</xdr:col>
      <xdr:colOff>0</xdr:colOff>
      <xdr:row>44</xdr:row>
      <xdr:rowOff>171450</xdr:rowOff>
    </xdr:to>
    <xdr:sp macro="" textlink="">
      <xdr:nvSpPr>
        <xdr:cNvPr id="6" name="テキスト ボックス 5">
          <a:extLst>
            <a:ext uri="{FF2B5EF4-FFF2-40B4-BE49-F238E27FC236}">
              <a16:creationId xmlns:a16="http://schemas.microsoft.com/office/drawing/2014/main" id="{BC5F7FC8-CCDF-4542-B3A4-1D21A78FC554}"/>
            </a:ext>
          </a:extLst>
        </xdr:cNvPr>
        <xdr:cNvSpPr txBox="1"/>
      </xdr:nvSpPr>
      <xdr:spPr>
        <a:xfrm>
          <a:off x="3733800" y="8391525"/>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4A22DA52-22D4-4174-A73F-3498711ECC0F}"/>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FEC9619-73A3-4A59-BBF8-A5BD6930E69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0</xdr:colOff>
      <xdr:row>41</xdr:row>
      <xdr:rowOff>171450</xdr:rowOff>
    </xdr:to>
    <xdr:sp macro="" textlink="">
      <xdr:nvSpPr>
        <xdr:cNvPr id="7" name="テキスト ボックス 6">
          <a:extLst>
            <a:ext uri="{FF2B5EF4-FFF2-40B4-BE49-F238E27FC236}">
              <a16:creationId xmlns:a16="http://schemas.microsoft.com/office/drawing/2014/main" id="{869ED27C-6EC4-4CCC-AFD9-0EBD66370231}"/>
            </a:ext>
          </a:extLst>
        </xdr:cNvPr>
        <xdr:cNvSpPr txBox="1"/>
      </xdr:nvSpPr>
      <xdr:spPr>
        <a:xfrm>
          <a:off x="3733800" y="8286750"/>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7F7CB023-0481-48C8-AAB6-994998534CD3}"/>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FC6D07D9-2E79-4C08-BB1B-9FFF04DD6D1D}"/>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0</xdr:colOff>
      <xdr:row>41</xdr:row>
      <xdr:rowOff>171450</xdr:rowOff>
    </xdr:to>
    <xdr:sp macro="" textlink="">
      <xdr:nvSpPr>
        <xdr:cNvPr id="5" name="テキスト ボックス 4">
          <a:extLst>
            <a:ext uri="{FF2B5EF4-FFF2-40B4-BE49-F238E27FC236}">
              <a16:creationId xmlns:a16="http://schemas.microsoft.com/office/drawing/2014/main" id="{94A2A489-968D-4C59-A828-1D09CBCC535E}"/>
            </a:ext>
          </a:extLst>
        </xdr:cNvPr>
        <xdr:cNvSpPr txBox="1"/>
      </xdr:nvSpPr>
      <xdr:spPr>
        <a:xfrm>
          <a:off x="3733800" y="8429625"/>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1F2D0C4E-3D0E-4505-A823-50DBF7500B20}"/>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29E059DD-0E48-4BC5-90A2-6A7181408A4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85</xdr:row>
      <xdr:rowOff>28575</xdr:rowOff>
    </xdr:from>
    <xdr:to>
      <xdr:col>11</xdr:col>
      <xdr:colOff>752475</xdr:colOff>
      <xdr:row>102</xdr:row>
      <xdr:rowOff>142874</xdr:rowOff>
    </xdr:to>
    <xdr:sp macro="" textlink="">
      <xdr:nvSpPr>
        <xdr:cNvPr id="4" name="テキスト ボックス 3">
          <a:extLst>
            <a:ext uri="{FF2B5EF4-FFF2-40B4-BE49-F238E27FC236}">
              <a16:creationId xmlns:a16="http://schemas.microsoft.com/office/drawing/2014/main" id="{41DF89A3-9661-4058-86E9-DA69BF2D2F5A}"/>
            </a:ext>
          </a:extLst>
        </xdr:cNvPr>
        <xdr:cNvSpPr txBox="1"/>
      </xdr:nvSpPr>
      <xdr:spPr>
        <a:xfrm>
          <a:off x="3733800" y="15544800"/>
          <a:ext cx="5972175" cy="3190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「使用する者の別」の欄には、選挙運動のために使用する事務員にあっては「事務員」と、専ら公職選挙法</a:t>
          </a:r>
          <a:r>
            <a:rPr lang="en-US" altLang="ja-JP" sz="1000">
              <a:solidFill>
                <a:schemeClr val="dk1"/>
              </a:solidFill>
              <a:effectLst/>
              <a:latin typeface="ＭＳ 明朝" panose="02020609040205080304" pitchFamily="17" charset="-128"/>
              <a:ea typeface="ＭＳ 明朝" panose="02020609040205080304" pitchFamily="17" charset="-128"/>
              <a:cs typeface="+mn-cs"/>
            </a:rPr>
            <a:t>141</a:t>
          </a:r>
          <a:r>
            <a:rPr lang="ja-JP" altLang="en-US" sz="1000">
              <a:solidFill>
                <a:schemeClr val="dk1"/>
              </a:solidFill>
              <a:effectLst/>
              <a:latin typeface="ＭＳ 明朝" panose="02020609040205080304" pitchFamily="17" charset="-128"/>
              <a:ea typeface="ＭＳ 明朝" panose="02020609040205080304" pitchFamily="17" charset="-128"/>
              <a:cs typeface="+mn-cs"/>
            </a:rPr>
            <a:t>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規定により選挙運動のために使用される自動車又は船舶の上における選挙運動のために使用する者にあっては「車上運動員」と、専ら手話通訳のために使用する者にあっては「手話通訳者」と、専ら要約筆記（同法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197</a:t>
          </a:r>
          <a:r>
            <a:rPr lang="ja-JP" altLang="en-US" sz="1000">
              <a:solidFill>
                <a:schemeClr val="dk1"/>
              </a:solidFill>
              <a:effectLst/>
              <a:latin typeface="ＭＳ 明朝" panose="02020609040205080304" pitchFamily="17" charset="-128"/>
              <a:ea typeface="ＭＳ 明朝" panose="02020609040205080304" pitchFamily="17" charset="-128"/>
              <a:cs typeface="+mn-cs"/>
            </a:rPr>
            <a:t>条の</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項に規定する要約筆記をいう。）のために使用する者にあっては「要約筆記者」と記載するものとする。</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公職選挙法第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150</a:t>
          </a:r>
          <a:r>
            <a:rPr lang="ja-JP" altLang="en-US" sz="1000">
              <a:solidFill>
                <a:schemeClr val="dk1"/>
              </a:solidFill>
              <a:effectLst/>
              <a:latin typeface="ＭＳ 明朝" panose="02020609040205080304" pitchFamily="17" charset="-128"/>
              <a:ea typeface="ＭＳ 明朝" panose="02020609040205080304" pitchFamily="17" charset="-128"/>
              <a:cs typeface="+mn-cs"/>
            </a:rPr>
            <a:t>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en-US" sz="1000">
              <a:solidFill>
                <a:schemeClr val="dk1"/>
              </a:solidFill>
              <a:effectLst/>
              <a:latin typeface="ＭＳ 明朝" panose="02020609040205080304" pitchFamily="17" charset="-128"/>
              <a:ea typeface="ＭＳ 明朝" panose="02020609040205080304" pitchFamily="17" charset="-128"/>
              <a:cs typeface="+mn-cs"/>
            </a:rPr>
            <a:t>項第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号イ又はロに掲げる者が同条第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項の政見の放送のための録画をする場合において、その者が同法第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197</a:t>
          </a:r>
          <a:r>
            <a:rPr lang="ja-JP" altLang="en-US" sz="1000">
              <a:solidFill>
                <a:schemeClr val="dk1"/>
              </a:solidFill>
              <a:effectLst/>
              <a:latin typeface="ＭＳ 明朝" panose="02020609040205080304" pitchFamily="17" charset="-128"/>
              <a:ea typeface="ＭＳ 明朝" panose="02020609040205080304" pitchFamily="17" charset="-128"/>
              <a:cs typeface="+mn-cs"/>
            </a:rPr>
            <a:t>条の</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項の規定により専ら手話通訳のために使用する者に対して報酬を支給するときは、「使用する期間」の欄に、同法第</a:t>
          </a:r>
          <a:r>
            <a:rPr lang="en-US" altLang="ja-JP" sz="1000">
              <a:solidFill>
                <a:schemeClr val="dk1"/>
              </a:solidFill>
              <a:effectLst/>
              <a:latin typeface="ＭＳ 明朝" panose="02020609040205080304" pitchFamily="17" charset="-128"/>
              <a:ea typeface="ＭＳ 明朝" panose="02020609040205080304" pitchFamily="17" charset="-128"/>
              <a:cs typeface="+mn-cs"/>
            </a:rPr>
            <a:t>86</a:t>
          </a:r>
          <a:r>
            <a:rPr lang="ja-JP" altLang="en-US" sz="1000">
              <a:solidFill>
                <a:schemeClr val="dk1"/>
              </a:solidFill>
              <a:effectLst/>
              <a:latin typeface="ＭＳ 明朝" panose="02020609040205080304" pitchFamily="17" charset="-128"/>
              <a:ea typeface="ＭＳ 明朝" panose="02020609040205080304" pitchFamily="17" charset="-128"/>
              <a:cs typeface="+mn-cs"/>
            </a:rPr>
            <a:t>条の</a:t>
          </a:r>
          <a:r>
            <a:rPr lang="en-US" altLang="ja-JP" sz="1000">
              <a:solidFill>
                <a:schemeClr val="dk1"/>
              </a:solidFill>
              <a:effectLst/>
              <a:latin typeface="ＭＳ 明朝" panose="02020609040205080304" pitchFamily="17" charset="-128"/>
              <a:ea typeface="ＭＳ 明朝" panose="02020609040205080304" pitchFamily="17" charset="-128"/>
              <a:cs typeface="+mn-cs"/>
            </a:rPr>
            <a:t>4</a:t>
          </a:r>
          <a:r>
            <a:rPr lang="ja-JP" altLang="en-US" sz="1000">
              <a:solidFill>
                <a:schemeClr val="dk1"/>
              </a:solidFill>
              <a:effectLst/>
              <a:latin typeface="ＭＳ 明朝" panose="02020609040205080304" pitchFamily="17" charset="-128"/>
              <a:ea typeface="ＭＳ 明朝" panose="02020609040205080304" pitchFamily="17" charset="-128"/>
              <a:cs typeface="+mn-cs"/>
            </a:rPr>
            <a:t>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en-US" sz="1000">
              <a:solidFill>
                <a:schemeClr val="dk1"/>
              </a:solidFill>
              <a:effectLst/>
              <a:latin typeface="ＭＳ 明朝" panose="02020609040205080304" pitchFamily="17" charset="-128"/>
              <a:ea typeface="ＭＳ 明朝" panose="02020609040205080304" pitchFamily="17" charset="-128"/>
              <a:cs typeface="+mn-cs"/>
            </a:rPr>
            <a:t>項、第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項、第</a:t>
          </a:r>
          <a:r>
            <a:rPr lang="en-US" altLang="ja-JP" sz="1000">
              <a:solidFill>
                <a:schemeClr val="dk1"/>
              </a:solidFill>
              <a:effectLst/>
              <a:latin typeface="ＭＳ 明朝" panose="02020609040205080304" pitchFamily="17" charset="-128"/>
              <a:ea typeface="ＭＳ 明朝" panose="02020609040205080304" pitchFamily="17" charset="-128"/>
              <a:cs typeface="+mn-cs"/>
            </a:rPr>
            <a:t>5</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項の規定による届出のあった日から当該選挙の期日の前日までの間のいずれかの日（その日に使用する者が当該専ら手話通訳のために使用する者を含め</a:t>
          </a:r>
          <a:r>
            <a:rPr lang="en-US" altLang="ja-JP" sz="1000">
              <a:solidFill>
                <a:schemeClr val="dk1"/>
              </a:solidFill>
              <a:effectLst/>
              <a:latin typeface="ＭＳ 明朝" panose="02020609040205080304" pitchFamily="17" charset="-128"/>
              <a:ea typeface="ＭＳ 明朝" panose="02020609040205080304" pitchFamily="17" charset="-128"/>
              <a:cs typeface="+mn-cs"/>
            </a:rPr>
            <a:t>50</a:t>
          </a:r>
          <a:r>
            <a:rPr lang="ja-JP" altLang="en-US" sz="1000">
              <a:solidFill>
                <a:schemeClr val="dk1"/>
              </a:solidFill>
              <a:effectLst/>
              <a:latin typeface="ＭＳ 明朝" panose="02020609040205080304" pitchFamily="17" charset="-128"/>
              <a:ea typeface="ＭＳ 明朝" panose="02020609040205080304" pitchFamily="17" charset="-128"/>
              <a:cs typeface="+mn-cs"/>
            </a:rPr>
            <a:t>人を超えない日に限る。）を記載し、「備考」の欄に「公職選挙法施行令第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129</a:t>
          </a:r>
          <a:r>
            <a:rPr lang="ja-JP" altLang="en-US" sz="1000">
              <a:solidFill>
                <a:schemeClr val="dk1"/>
              </a:solidFill>
              <a:effectLst/>
              <a:latin typeface="ＭＳ 明朝" panose="02020609040205080304" pitchFamily="17" charset="-128"/>
              <a:ea typeface="ＭＳ 明朝" panose="02020609040205080304" pitchFamily="17" charset="-128"/>
              <a:cs typeface="+mn-cs"/>
            </a:rPr>
            <a:t>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7</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項に規定する場合である」と記載するものとする。</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３　既に届け出た者につき、その者に係る使用する期間中、その者に代えて異なる者を届け出る場合においては、その旨を「備考」欄に記載するものとする。</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４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は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41</xdr:row>
      <xdr:rowOff>47626</xdr:rowOff>
    </xdr:from>
    <xdr:to>
      <xdr:col>9</xdr:col>
      <xdr:colOff>704850</xdr:colOff>
      <xdr:row>53</xdr:row>
      <xdr:rowOff>114300</xdr:rowOff>
    </xdr:to>
    <xdr:sp macro="" textlink="">
      <xdr:nvSpPr>
        <xdr:cNvPr id="3" name="テキスト ボックス 2">
          <a:extLst>
            <a:ext uri="{FF2B5EF4-FFF2-40B4-BE49-F238E27FC236}">
              <a16:creationId xmlns:a16="http://schemas.microsoft.com/office/drawing/2014/main" id="{55928FB1-2AB7-4F17-AAFE-36D27B38C9FF}"/>
            </a:ext>
          </a:extLst>
        </xdr:cNvPr>
        <xdr:cNvSpPr txBox="1"/>
      </xdr:nvSpPr>
      <xdr:spPr>
        <a:xfrm>
          <a:off x="0" y="16278226"/>
          <a:ext cx="5886450" cy="2238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r>
            <a:rPr lang="ja-JP" altLang="ja-JP" sz="1000">
              <a:solidFill>
                <a:schemeClr val="dk1"/>
              </a:solidFill>
              <a:effectLst/>
              <a:latin typeface="ＭＳ 明朝" panose="02020609040205080304" pitchFamily="17" charset="-128"/>
              <a:ea typeface="ＭＳ 明朝" panose="02020609040205080304" pitchFamily="17" charset="-128"/>
              <a:cs typeface="+mn-cs"/>
            </a:rPr>
            <a:t>備考</a:t>
          </a:r>
        </a:p>
        <a:p>
          <a:pPr marL="288000" lvl="0" indent="-576000" algn="l"/>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88000" algn="l"/>
          <a:r>
            <a:rPr lang="ja-JP" altLang="en-US" sz="1000">
              <a:solidFill>
                <a:schemeClr val="dk1"/>
              </a:solidFill>
              <a:effectLst/>
              <a:latin typeface="ＭＳ 明朝" panose="02020609040205080304" pitchFamily="17" charset="-128"/>
              <a:ea typeface="ＭＳ 明朝" panose="02020609040205080304" pitchFamily="17" charset="-128"/>
              <a:cs typeface="+mn-cs"/>
            </a:rPr>
            <a:t>１　「選挙区」欄は、参議員比例代表選出議員については、「比例代表」と記載しなければならない。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88000" algn="l"/>
          <a:endParaRPr lang="ja-JP" altLang="en-US"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88000" algn="l"/>
          <a:r>
            <a:rPr lang="ja-JP" altLang="en-US" sz="1000">
              <a:solidFill>
                <a:schemeClr val="dk1"/>
              </a:solidFill>
              <a:effectLst/>
              <a:latin typeface="ＭＳ 明朝" panose="02020609040205080304" pitchFamily="17" charset="-128"/>
              <a:ea typeface="ＭＳ 明朝" panose="02020609040205080304" pitchFamily="17" charset="-128"/>
              <a:cs typeface="+mn-cs"/>
            </a:rPr>
            <a:t>２　令第</a:t>
          </a:r>
          <a:r>
            <a:rPr lang="en-US" altLang="ja-JP" sz="1000">
              <a:solidFill>
                <a:schemeClr val="dk1"/>
              </a:solidFill>
              <a:effectLst/>
              <a:latin typeface="ＭＳ 明朝" panose="02020609040205080304" pitchFamily="17" charset="-128"/>
              <a:ea typeface="ＭＳ 明朝" panose="02020609040205080304" pitchFamily="17" charset="-128"/>
              <a:cs typeface="+mn-cs"/>
            </a:rPr>
            <a:t>88</a:t>
          </a:r>
          <a:r>
            <a:rPr lang="ja-JP" altLang="en-US" sz="1000">
              <a:solidFill>
                <a:schemeClr val="dk1"/>
              </a:solidFill>
              <a:effectLst/>
              <a:latin typeface="ＭＳ 明朝" panose="02020609040205080304" pitchFamily="17" charset="-128"/>
              <a:ea typeface="ＭＳ 明朝" panose="02020609040205080304" pitchFamily="17" charset="-128"/>
              <a:cs typeface="+mn-cs"/>
            </a:rPr>
            <a:t>条の</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項の場合には、「備考」欄に「前議員」と記載しなければならない。</a:t>
          </a:r>
        </a:p>
        <a:p>
          <a:pPr marL="144000" lvl="0" indent="-288000" algn="l"/>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88000" algn="l"/>
          <a:r>
            <a:rPr lang="ja-JP" altLang="en-US" sz="1000">
              <a:solidFill>
                <a:schemeClr val="dk1"/>
              </a:solidFill>
              <a:effectLst/>
              <a:latin typeface="ＭＳ 明朝" panose="02020609040205080304" pitchFamily="17" charset="-128"/>
              <a:ea typeface="ＭＳ 明朝" panose="02020609040205080304" pitchFamily="17" charset="-128"/>
              <a:cs typeface="+mn-cs"/>
            </a:rPr>
            <a:t>３　所属する衆議院議員又は参議院議員として候補者届出要件該当確認書にその氏名を記載されることについての当該衆議院議員又は参議院議員の承諾書（添付書類</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en-US" sz="1000">
              <a:solidFill>
                <a:schemeClr val="dk1"/>
              </a:solidFill>
              <a:effectLst/>
              <a:latin typeface="ＭＳ 明朝" panose="02020609040205080304" pitchFamily="17" charset="-128"/>
              <a:ea typeface="ＭＳ 明朝" panose="02020609040205080304" pitchFamily="17" charset="-128"/>
              <a:cs typeface="+mn-cs"/>
            </a:rPr>
            <a:t>）及び令第</a:t>
          </a:r>
          <a:r>
            <a:rPr lang="en-US" altLang="ja-JP" sz="1000">
              <a:solidFill>
                <a:schemeClr val="dk1"/>
              </a:solidFill>
              <a:effectLst/>
              <a:latin typeface="ＭＳ 明朝" panose="02020609040205080304" pitchFamily="17" charset="-128"/>
              <a:ea typeface="ＭＳ 明朝" panose="02020609040205080304" pitchFamily="17" charset="-128"/>
              <a:cs typeface="+mn-cs"/>
            </a:rPr>
            <a:t>88</a:t>
          </a:r>
          <a:r>
            <a:rPr lang="ja-JP" altLang="en-US" sz="1000">
              <a:solidFill>
                <a:schemeClr val="dk1"/>
              </a:solidFill>
              <a:effectLst/>
              <a:latin typeface="ＭＳ 明朝" panose="02020609040205080304" pitchFamily="17" charset="-128"/>
              <a:ea typeface="ＭＳ 明朝" panose="02020609040205080304" pitchFamily="17" charset="-128"/>
              <a:cs typeface="+mn-cs"/>
            </a:rPr>
            <a:t>条の</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項又は第</a:t>
          </a:r>
          <a:r>
            <a:rPr lang="en-US" altLang="ja-JP" sz="1000">
              <a:solidFill>
                <a:schemeClr val="dk1"/>
              </a:solidFill>
              <a:effectLst/>
              <a:latin typeface="ＭＳ 明朝" panose="02020609040205080304" pitchFamily="17" charset="-128"/>
              <a:ea typeface="ＭＳ 明朝" panose="02020609040205080304" pitchFamily="17" charset="-128"/>
              <a:cs typeface="+mn-cs"/>
            </a:rPr>
            <a:t>3</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項の規定によりその氏名を記載することができないこととされている者の氏名を記載していないことを政党その他の政治団体の代表者が誓う旨の宣誓書（添付書類</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）を添付しなければならない。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1</xdr:row>
      <xdr:rowOff>0</xdr:rowOff>
    </xdr:from>
    <xdr:to>
      <xdr:col>1</xdr:col>
      <xdr:colOff>1080000</xdr:colOff>
      <xdr:row>3</xdr:row>
      <xdr:rowOff>117675</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86022FFD-90AB-47AA-9747-94BA24E2C1F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7" name="四角形: 角度付き 6">
          <a:hlinkClick xmlns:r="http://schemas.openxmlformats.org/officeDocument/2006/relationships" r:id="rId2"/>
          <a:extLst>
            <a:ext uri="{FF2B5EF4-FFF2-40B4-BE49-F238E27FC236}">
              <a16:creationId xmlns:a16="http://schemas.microsoft.com/office/drawing/2014/main" id="{00784A23-7388-4E26-91EF-B68A5B53FD3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BD8398F-C06D-4F70-B1C4-711BDF109CA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CDEB26F-C686-42F9-B4E1-C391C97DD40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43</xdr:row>
      <xdr:rowOff>1</xdr:rowOff>
    </xdr:from>
    <xdr:to>
      <xdr:col>7</xdr:col>
      <xdr:colOff>828675</xdr:colOff>
      <xdr:row>49</xdr:row>
      <xdr:rowOff>1</xdr:rowOff>
    </xdr:to>
    <xdr:sp macro="" textlink="">
      <xdr:nvSpPr>
        <xdr:cNvPr id="7" name="テキスト ボックス 6">
          <a:extLst>
            <a:ext uri="{FF2B5EF4-FFF2-40B4-BE49-F238E27FC236}">
              <a16:creationId xmlns:a16="http://schemas.microsoft.com/office/drawing/2014/main" id="{DF4ACB85-C218-455E-AEF8-89DF6343F471}"/>
            </a:ext>
          </a:extLst>
        </xdr:cNvPr>
        <xdr:cNvSpPr txBox="1"/>
      </xdr:nvSpPr>
      <xdr:spPr>
        <a:xfrm>
          <a:off x="3733800" y="8134351"/>
          <a:ext cx="5972175" cy="108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種類ごとのビラの見本をそれぞれ</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枚添付すること。</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本人が届け出る場合にあっては本人確認書類の提示又は提出を、その代理人が届け出る場合にあっては委任状及び当該代理人の本人確認書類の提示又は提出を行うこと。ただし、候補者本人の署名その他の措置がある場合は、この限りでな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426D8675-AB13-44A5-94BE-6443BF86D52D}"/>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0E4E3E3-6B22-4E13-A47E-7D69E6E5FC0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46</xdr:row>
      <xdr:rowOff>0</xdr:rowOff>
    </xdr:from>
    <xdr:to>
      <xdr:col>7</xdr:col>
      <xdr:colOff>828675</xdr:colOff>
      <xdr:row>50</xdr:row>
      <xdr:rowOff>47624</xdr:rowOff>
    </xdr:to>
    <xdr:sp macro="" textlink="">
      <xdr:nvSpPr>
        <xdr:cNvPr id="5" name="テキスト ボックス 4">
          <a:extLst>
            <a:ext uri="{FF2B5EF4-FFF2-40B4-BE49-F238E27FC236}">
              <a16:creationId xmlns:a16="http://schemas.microsoft.com/office/drawing/2014/main" id="{093E3E70-663D-4EE6-B634-071FE00EDDA3}"/>
            </a:ext>
          </a:extLst>
        </xdr:cNvPr>
        <xdr:cNvSpPr txBox="1"/>
      </xdr:nvSpPr>
      <xdr:spPr>
        <a:xfrm>
          <a:off x="3733800" y="8448675"/>
          <a:ext cx="5972175" cy="771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本人が申請する場合にあっては本人確認書類の提示又は提出を、その代理人が申請する場合にあっては委任状及び当該代理人の本人確認書類の提示又は提出を行うこと。ただし、候補者本人の署名その他の措置がある場合は、この限りでない。</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BB4D888-F7F5-4D83-A0E7-A86D9226050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26403FE2-0A58-468A-B639-844DE29A25C5}"/>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50</xdr:row>
      <xdr:rowOff>0</xdr:rowOff>
    </xdr:from>
    <xdr:to>
      <xdr:col>8</xdr:col>
      <xdr:colOff>752475</xdr:colOff>
      <xdr:row>54</xdr:row>
      <xdr:rowOff>0</xdr:rowOff>
    </xdr:to>
    <xdr:sp macro="" textlink="">
      <xdr:nvSpPr>
        <xdr:cNvPr id="6" name="テキスト ボックス 5">
          <a:extLst>
            <a:ext uri="{FF2B5EF4-FFF2-40B4-BE49-F238E27FC236}">
              <a16:creationId xmlns:a16="http://schemas.microsoft.com/office/drawing/2014/main" id="{AEDB1869-21A4-46FC-B1D2-199B367FFBE3}"/>
            </a:ext>
          </a:extLst>
        </xdr:cNvPr>
        <xdr:cNvSpPr txBox="1"/>
      </xdr:nvSpPr>
      <xdr:spPr>
        <a:xfrm>
          <a:off x="3733800" y="8724900"/>
          <a:ext cx="5972175" cy="723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ja-JP" sz="1000">
              <a:solidFill>
                <a:schemeClr val="dk1"/>
              </a:solidFill>
              <a:effectLst/>
              <a:latin typeface="ＭＳ 明朝" panose="02020609040205080304" pitchFamily="17" charset="-128"/>
              <a:ea typeface="ＭＳ 明朝" panose="02020609040205080304" pitchFamily="17" charset="-128"/>
              <a:cs typeface="+mn-cs"/>
            </a:rPr>
            <a:t>備考　候補者届出政党の代表者本人が届け出る場合にあ</a:t>
          </a:r>
          <a:r>
            <a:rPr lang="ja-JP" altLang="en-US" sz="1000">
              <a:solidFill>
                <a:schemeClr val="dk1"/>
              </a:solidFill>
              <a:effectLst/>
              <a:latin typeface="ＭＳ 明朝" panose="02020609040205080304" pitchFamily="17" charset="-128"/>
              <a:ea typeface="ＭＳ 明朝" panose="02020609040205080304" pitchFamily="17" charset="-128"/>
              <a:cs typeface="+mn-cs"/>
            </a:rPr>
            <a:t>っ</a:t>
          </a:r>
          <a:r>
            <a:rPr lang="ja-JP" altLang="ja-JP" sz="1000">
              <a:solidFill>
                <a:schemeClr val="dk1"/>
              </a:solidFill>
              <a:effectLst/>
              <a:latin typeface="ＭＳ 明朝" panose="02020609040205080304" pitchFamily="17" charset="-128"/>
              <a:ea typeface="ＭＳ 明朝" panose="02020609040205080304" pitchFamily="17" charset="-128"/>
              <a:cs typeface="+mn-cs"/>
            </a:rPr>
            <a:t>ては本人確認書類の提示又は提出を、その代理人が届け出る</a:t>
          </a:r>
          <a:r>
            <a:rPr lang="ja-JP" altLang="en-US" sz="1000">
              <a:solidFill>
                <a:schemeClr val="dk1"/>
              </a:solidFill>
              <a:effectLst/>
              <a:latin typeface="ＭＳ 明朝" panose="02020609040205080304" pitchFamily="17" charset="-128"/>
              <a:ea typeface="ＭＳ 明朝" panose="02020609040205080304" pitchFamily="17" charset="-128"/>
              <a:cs typeface="+mn-cs"/>
            </a:rPr>
            <a:t>場合</a:t>
          </a:r>
          <a:r>
            <a:rPr lang="ja-JP" altLang="ja-JP" sz="1000">
              <a:solidFill>
                <a:schemeClr val="dk1"/>
              </a:solidFill>
              <a:effectLst/>
              <a:latin typeface="ＭＳ 明朝" panose="02020609040205080304" pitchFamily="17" charset="-128"/>
              <a:ea typeface="ＭＳ 明朝" panose="02020609040205080304" pitchFamily="17" charset="-128"/>
              <a:cs typeface="+mn-cs"/>
            </a:rPr>
            <a:t>にあ</a:t>
          </a:r>
          <a:r>
            <a:rPr lang="ja-JP" altLang="en-US" sz="1000">
              <a:solidFill>
                <a:schemeClr val="dk1"/>
              </a:solidFill>
              <a:effectLst/>
              <a:latin typeface="ＭＳ 明朝" panose="02020609040205080304" pitchFamily="17" charset="-128"/>
              <a:ea typeface="ＭＳ 明朝" panose="02020609040205080304" pitchFamily="17" charset="-128"/>
              <a:cs typeface="+mn-cs"/>
            </a:rPr>
            <a:t>っ</a:t>
          </a:r>
          <a:r>
            <a:rPr lang="ja-JP" altLang="ja-JP" sz="1000">
              <a:solidFill>
                <a:schemeClr val="dk1"/>
              </a:solidFill>
              <a:effectLst/>
              <a:latin typeface="ＭＳ 明朝" panose="02020609040205080304" pitchFamily="17" charset="-128"/>
              <a:ea typeface="ＭＳ 明朝" panose="02020609040205080304" pitchFamily="17" charset="-128"/>
              <a:cs typeface="+mn-cs"/>
            </a:rPr>
            <a:t>ては委任状及び当該代理人の本人確認書類の提示又は提出を行うこと。ただし、候補者届出政党の代表者本人の署名その他の措置がある場合は、この限りでない。</a:t>
          </a:r>
          <a:endParaRPr lang="ja-JP" altLang="en-US" sz="10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AF0C201-991A-4B1A-ABBC-3483E5B4507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64C6CA2-B27A-4910-B996-EBA75D4504F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46</xdr:row>
      <xdr:rowOff>0</xdr:rowOff>
    </xdr:from>
    <xdr:to>
      <xdr:col>8</xdr:col>
      <xdr:colOff>752475</xdr:colOff>
      <xdr:row>54</xdr:row>
      <xdr:rowOff>0</xdr:rowOff>
    </xdr:to>
    <xdr:sp macro="" textlink="">
      <xdr:nvSpPr>
        <xdr:cNvPr id="5" name="テキスト ボックス 4">
          <a:extLst>
            <a:ext uri="{FF2B5EF4-FFF2-40B4-BE49-F238E27FC236}">
              <a16:creationId xmlns:a16="http://schemas.microsoft.com/office/drawing/2014/main" id="{B6CF43FA-F1FC-49C9-9767-B684E8113B8C}"/>
            </a:ext>
          </a:extLst>
        </xdr:cNvPr>
        <xdr:cNvSpPr txBox="1"/>
      </xdr:nvSpPr>
      <xdr:spPr>
        <a:xfrm>
          <a:off x="3733800" y="8001000"/>
          <a:ext cx="5972175" cy="1447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政党又は団体名」欄は、衆議院小選挙区選出議員選挙における候補者届出政党の届出に係る候補者にあっては当該候補者届出政党の名称を、それ以外の候補者にあっては所属する政党その他の団体の名称を記載すること。</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本人が届け出る場合にあっては本人確認書類の提示又は提出を、その代理人が届け出る場合にあっては委任状及び当該代理人の本人確認書類の提示又は提出を行うこと。ただし、候補者本人の署名その他の措置がある場合は、この限りでない。</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EF7A424-BDB8-492D-98E3-D622444DC5E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88B550B-62F8-42AF-ACB4-E26906CBBDD6}"/>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34</xdr:row>
      <xdr:rowOff>0</xdr:rowOff>
    </xdr:from>
    <xdr:to>
      <xdr:col>10</xdr:col>
      <xdr:colOff>0</xdr:colOff>
      <xdr:row>42</xdr:row>
      <xdr:rowOff>171450</xdr:rowOff>
    </xdr:to>
    <xdr:sp macro="" textlink="">
      <xdr:nvSpPr>
        <xdr:cNvPr id="8" name="テキスト ボックス 7">
          <a:extLst>
            <a:ext uri="{FF2B5EF4-FFF2-40B4-BE49-F238E27FC236}">
              <a16:creationId xmlns:a16="http://schemas.microsoft.com/office/drawing/2014/main" id="{40250DBC-E704-4DC4-B48E-7D55B7ED105F}"/>
            </a:ext>
          </a:extLst>
        </xdr:cNvPr>
        <xdr:cNvSpPr txBox="1"/>
      </xdr:nvSpPr>
      <xdr:spPr>
        <a:xfrm>
          <a:off x="3733800" y="7781925"/>
          <a:ext cx="5981700" cy="161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の選任について候補者の承諾書を添えなければならない。また、推薦届出者が届け出る場合に推薦届出者が数人あるときは、併せて代表者証明書を添えなければならない。</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3CEFE0C-5799-4CDC-9C77-3305F78E268F}"/>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4AF58B8B-3CF1-4165-9341-AD2055051DD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0F5C499-24A8-4D6C-92B0-515157CB386D}"/>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3281645-5967-420A-8314-5827E8571CBF}"/>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34</xdr:row>
      <xdr:rowOff>0</xdr:rowOff>
    </xdr:from>
    <xdr:to>
      <xdr:col>10</xdr:col>
      <xdr:colOff>0</xdr:colOff>
      <xdr:row>42</xdr:row>
      <xdr:rowOff>171450</xdr:rowOff>
    </xdr:to>
    <xdr:sp macro="" textlink="">
      <xdr:nvSpPr>
        <xdr:cNvPr id="4" name="テキスト ボックス 3">
          <a:extLst>
            <a:ext uri="{FF2B5EF4-FFF2-40B4-BE49-F238E27FC236}">
              <a16:creationId xmlns:a16="http://schemas.microsoft.com/office/drawing/2014/main" id="{DAE01C37-C7A3-4E86-95E7-42942E52D0CB}"/>
            </a:ext>
          </a:extLst>
        </xdr:cNvPr>
        <xdr:cNvSpPr txBox="1"/>
      </xdr:nvSpPr>
      <xdr:spPr>
        <a:xfrm>
          <a:off x="3733800" y="7781925"/>
          <a:ext cx="5981700" cy="161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の選任について候補者の承諾書を添えなければならない。また、推薦届出者が届け出る場合に推薦届出者が数人あるときは、併せて代表者証明書を添えなければならない。</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7CAC1B9-24B2-46F6-A93E-12AE07366249}"/>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920717E-9B23-44ED-83E9-7CD48A2CDD80}"/>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32</xdr:row>
      <xdr:rowOff>0</xdr:rowOff>
    </xdr:from>
    <xdr:to>
      <xdr:col>10</xdr:col>
      <xdr:colOff>0</xdr:colOff>
      <xdr:row>42</xdr:row>
      <xdr:rowOff>161925</xdr:rowOff>
    </xdr:to>
    <xdr:sp macro="" textlink="">
      <xdr:nvSpPr>
        <xdr:cNvPr id="6" name="テキスト ボックス 5">
          <a:extLst>
            <a:ext uri="{FF2B5EF4-FFF2-40B4-BE49-F238E27FC236}">
              <a16:creationId xmlns:a16="http://schemas.microsoft.com/office/drawing/2014/main" id="{794ACDD0-6008-4154-978F-52BA0F3AE663}"/>
            </a:ext>
          </a:extLst>
        </xdr:cNvPr>
        <xdr:cNvSpPr txBox="1"/>
      </xdr:nvSpPr>
      <xdr:spPr>
        <a:xfrm>
          <a:off x="3733800" y="7419975"/>
          <a:ext cx="598170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の選任について候補者の承諾書を添えなければならない。また、推薦届出者が届け出る場合に推薦届出者が数人あるときは、併せて代表者証明書を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a:t>
          </a:r>
          <a:r>
            <a:rPr lang="ja-JP" altLang="ja-JP" sz="1000">
              <a:solidFill>
                <a:schemeClr val="dk1"/>
              </a:solidFill>
              <a:effectLst/>
              <a:latin typeface="ＭＳ 明朝" panose="02020609040205080304" pitchFamily="17" charset="-128"/>
              <a:ea typeface="ＭＳ 明朝" panose="02020609040205080304" pitchFamily="17" charset="-128"/>
              <a:cs typeface="+mn-cs"/>
            </a:rPr>
            <a:t>出納責任者の異動が解任又は辞任による場合は、候補者、候補者届出政党若しくは推薦届出者の解任又は出納責任者の辞任の通知のあったことを証する書面も添えなければならない。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ja-JP" sz="1000">
              <a:solidFill>
                <a:schemeClr val="dk1"/>
              </a:solidFill>
              <a:effectLst/>
              <a:latin typeface="ＭＳ 明朝" panose="02020609040205080304" pitchFamily="17" charset="-128"/>
              <a:ea typeface="ＭＳ 明朝" panose="02020609040205080304" pitchFamily="17" charset="-128"/>
              <a:cs typeface="+mn-cs"/>
            </a:rPr>
            <a:t>３　</a:t>
          </a:r>
          <a:r>
            <a:rPr lang="ja-JP" altLang="en-US" sz="1000">
              <a:solidFill>
                <a:schemeClr val="dk1"/>
              </a:solidFill>
              <a:effectLst/>
              <a:latin typeface="ＭＳ 明朝" panose="02020609040205080304" pitchFamily="17" charset="-128"/>
              <a:ea typeface="ＭＳ 明朝" panose="02020609040205080304" pitchFamily="17" charset="-128"/>
              <a:cs typeface="+mn-cs"/>
            </a:rPr>
            <a:t>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E0AF3ED0-1751-4AE6-BFD7-1C33B6256C1A}"/>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F64DAD5E-E296-40A6-9424-9094A79F2F1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16F0FF76-BE74-4D0F-82D9-0AABFF8CA83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30D6391-C1D1-45DE-A5DE-158E15A696E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32</xdr:row>
      <xdr:rowOff>0</xdr:rowOff>
    </xdr:from>
    <xdr:to>
      <xdr:col>10</xdr:col>
      <xdr:colOff>0</xdr:colOff>
      <xdr:row>42</xdr:row>
      <xdr:rowOff>161925</xdr:rowOff>
    </xdr:to>
    <xdr:sp macro="" textlink="">
      <xdr:nvSpPr>
        <xdr:cNvPr id="4" name="テキスト ボックス 3">
          <a:extLst>
            <a:ext uri="{FF2B5EF4-FFF2-40B4-BE49-F238E27FC236}">
              <a16:creationId xmlns:a16="http://schemas.microsoft.com/office/drawing/2014/main" id="{3F4E31BB-627D-402C-9B95-9644C8621F21}"/>
            </a:ext>
          </a:extLst>
        </xdr:cNvPr>
        <xdr:cNvSpPr txBox="1"/>
      </xdr:nvSpPr>
      <xdr:spPr>
        <a:xfrm>
          <a:off x="3733800" y="7419975"/>
          <a:ext cx="598170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の選任について候補者の承諾書を添えなければならない。また、推薦届出者が届け出る場合に推薦届出者が数人あるときは、併せて代表者証明書を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a:t>
          </a:r>
          <a:r>
            <a:rPr lang="ja-JP" altLang="ja-JP" sz="1000">
              <a:solidFill>
                <a:schemeClr val="dk1"/>
              </a:solidFill>
              <a:effectLst/>
              <a:latin typeface="ＭＳ 明朝" panose="02020609040205080304" pitchFamily="17" charset="-128"/>
              <a:ea typeface="ＭＳ 明朝" panose="02020609040205080304" pitchFamily="17" charset="-128"/>
              <a:cs typeface="+mn-cs"/>
            </a:rPr>
            <a:t>出納責任者の異動が解任又は辞任による場合は、候補者、候補者届出政党若しくは推薦届出者の解任又は出納責任者の辞任の通知のあったことを証する書面も添えなければならない。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ja-JP" sz="1000">
              <a:solidFill>
                <a:schemeClr val="dk1"/>
              </a:solidFill>
              <a:effectLst/>
              <a:latin typeface="ＭＳ 明朝" panose="02020609040205080304" pitchFamily="17" charset="-128"/>
              <a:ea typeface="ＭＳ 明朝" panose="02020609040205080304" pitchFamily="17" charset="-128"/>
              <a:cs typeface="+mn-cs"/>
            </a:rPr>
            <a:t>３　</a:t>
          </a:r>
          <a:r>
            <a:rPr lang="ja-JP" altLang="en-US" sz="1000">
              <a:solidFill>
                <a:schemeClr val="dk1"/>
              </a:solidFill>
              <a:effectLst/>
              <a:latin typeface="ＭＳ 明朝" panose="02020609040205080304" pitchFamily="17" charset="-128"/>
              <a:ea typeface="ＭＳ 明朝" panose="02020609040205080304" pitchFamily="17" charset="-128"/>
              <a:cs typeface="+mn-cs"/>
            </a:rPr>
            <a:t>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10" name="四角形: 角度付き 9">
          <a:hlinkClick xmlns:r="http://schemas.openxmlformats.org/officeDocument/2006/relationships" r:id="rId1"/>
          <a:extLst>
            <a:ext uri="{FF2B5EF4-FFF2-40B4-BE49-F238E27FC236}">
              <a16:creationId xmlns:a16="http://schemas.microsoft.com/office/drawing/2014/main" id="{E2C849B2-ED7C-4E85-A15A-A3A98BF9431F}"/>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11" name="四角形: 角度付き 10">
          <a:hlinkClick xmlns:r="http://schemas.openxmlformats.org/officeDocument/2006/relationships" r:id="rId2"/>
          <a:extLst>
            <a:ext uri="{FF2B5EF4-FFF2-40B4-BE49-F238E27FC236}">
              <a16:creationId xmlns:a16="http://schemas.microsoft.com/office/drawing/2014/main" id="{7FA41C9E-8D3F-433C-8A73-0728E7193FC4}"/>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44</xdr:row>
      <xdr:rowOff>0</xdr:rowOff>
    </xdr:from>
    <xdr:to>
      <xdr:col>9</xdr:col>
      <xdr:colOff>704850</xdr:colOff>
      <xdr:row>47</xdr:row>
      <xdr:rowOff>123825</xdr:rowOff>
    </xdr:to>
    <xdr:sp macro="" textlink="">
      <xdr:nvSpPr>
        <xdr:cNvPr id="2" name="テキスト ボックス 1">
          <a:extLst>
            <a:ext uri="{FF2B5EF4-FFF2-40B4-BE49-F238E27FC236}">
              <a16:creationId xmlns:a16="http://schemas.microsoft.com/office/drawing/2014/main" id="{8462B379-3171-41D7-A1E0-B89D092F50A2}"/>
            </a:ext>
          </a:extLst>
        </xdr:cNvPr>
        <xdr:cNvSpPr txBox="1"/>
      </xdr:nvSpPr>
      <xdr:spPr>
        <a:xfrm>
          <a:off x="3733800" y="8496300"/>
          <a:ext cx="5886450"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288000" indent="-288000"/>
          <a:r>
            <a:rPr lang="ja-JP" altLang="ja-JP" sz="1000">
              <a:solidFill>
                <a:schemeClr val="dk1"/>
              </a:solidFill>
              <a:effectLst/>
              <a:latin typeface="ＭＳ 明朝" panose="02020609040205080304" pitchFamily="17" charset="-128"/>
              <a:ea typeface="ＭＳ 明朝" panose="02020609040205080304" pitchFamily="17" charset="-128"/>
              <a:cs typeface="+mn-cs"/>
            </a:rPr>
            <a:t>備考</a:t>
          </a:r>
          <a:r>
            <a:rPr lang="ja-JP" altLang="en-US" sz="1000">
              <a:solidFill>
                <a:schemeClr val="dk1"/>
              </a:solidFill>
              <a:effectLst/>
              <a:latin typeface="ＭＳ 明朝" panose="02020609040205080304" pitchFamily="17" charset="-128"/>
              <a:ea typeface="ＭＳ 明朝" panose="02020609040205080304" pitchFamily="17" charset="-128"/>
              <a:cs typeface="+mn-cs"/>
            </a:rPr>
            <a:t>　「選挙区」欄は、参議院比例代表選出議員については、「比例代表」と記載しなければならない。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25AD2D5-3EC1-4042-A1CE-0F2D8BAC726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916FAC41-3F56-46AD-AE5C-1CEC942818F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29</xdr:row>
      <xdr:rowOff>0</xdr:rowOff>
    </xdr:from>
    <xdr:to>
      <xdr:col>10</xdr:col>
      <xdr:colOff>0</xdr:colOff>
      <xdr:row>39</xdr:row>
      <xdr:rowOff>161925</xdr:rowOff>
    </xdr:to>
    <xdr:sp macro="" textlink="">
      <xdr:nvSpPr>
        <xdr:cNvPr id="4" name="テキスト ボックス 3">
          <a:extLst>
            <a:ext uri="{FF2B5EF4-FFF2-40B4-BE49-F238E27FC236}">
              <a16:creationId xmlns:a16="http://schemas.microsoft.com/office/drawing/2014/main" id="{87ACE28F-7B5C-4503-8B5C-33D3A4D57A84}"/>
            </a:ext>
          </a:extLst>
        </xdr:cNvPr>
        <xdr:cNvSpPr txBox="1"/>
      </xdr:nvSpPr>
      <xdr:spPr>
        <a:xfrm>
          <a:off x="3733800" y="7505700"/>
          <a:ext cx="598170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職務代行の開始（廃止）について候補者の承諾書を添えなければならない。また、推薦届出者が届け出る場合に推薦届出者が数人あるときは、併せて代表者証明書を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出納責任者の欠けたことが解任又は辞任による場合は、候補者、候補者届出政党若しくは推薦届出者の解任又は出納責任者の辞任の通知のあったことを証する書面も添えなければならない。</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３　候補者、推薦届出者代表者又は候補者届出政党の代表者本人が届け出る場合にあ</a:t>
          </a:r>
          <a:r>
            <a:rPr lang="ja-JP" altLang="ja-JP" sz="1000">
              <a:solidFill>
                <a:schemeClr val="dk1"/>
              </a:solidFill>
              <a:effectLst/>
              <a:latin typeface="ＭＳ 明朝" panose="02020609040205080304" pitchFamily="17" charset="-128"/>
              <a:ea typeface="ＭＳ 明朝" panose="02020609040205080304" pitchFamily="17" charset="-128"/>
              <a:cs typeface="+mn-cs"/>
            </a:rPr>
            <a:t>っ</a:t>
          </a:r>
          <a:r>
            <a:rPr lang="ja-JP" altLang="en-US" sz="1000">
              <a:solidFill>
                <a:schemeClr val="dk1"/>
              </a:solidFill>
              <a:effectLst/>
              <a:latin typeface="ＭＳ 明朝" panose="02020609040205080304" pitchFamily="17" charset="-128"/>
              <a:ea typeface="ＭＳ 明朝" panose="02020609040205080304" pitchFamily="17" charset="-128"/>
              <a:cs typeface="+mn-cs"/>
            </a:rPr>
            <a:t>ては本人確認書類の提示又は提出を、その代理人が届け出る場合にあ</a:t>
          </a:r>
          <a:r>
            <a:rPr lang="ja-JP" altLang="ja-JP" sz="1000">
              <a:solidFill>
                <a:schemeClr val="dk1"/>
              </a:solidFill>
              <a:effectLst/>
              <a:latin typeface="ＭＳ 明朝" panose="02020609040205080304" pitchFamily="17" charset="-128"/>
              <a:ea typeface="ＭＳ 明朝" panose="02020609040205080304" pitchFamily="17" charset="-128"/>
              <a:cs typeface="+mn-cs"/>
            </a:rPr>
            <a:t>っ</a:t>
          </a:r>
          <a:r>
            <a:rPr lang="ja-JP" altLang="en-US" sz="1000">
              <a:solidFill>
                <a:schemeClr val="dk1"/>
              </a:solidFill>
              <a:effectLst/>
              <a:latin typeface="ＭＳ 明朝" panose="02020609040205080304" pitchFamily="17" charset="-128"/>
              <a:ea typeface="ＭＳ 明朝" panose="02020609040205080304" pitchFamily="17" charset="-128"/>
              <a:cs typeface="+mn-cs"/>
            </a:rPr>
            <a:t>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D73ADA3-F8FB-4687-9D7E-B35184FB9459}"/>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2124F7C-2065-46E5-86B4-CBC41414292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48</xdr:row>
      <xdr:rowOff>0</xdr:rowOff>
    </xdr:from>
    <xdr:to>
      <xdr:col>8</xdr:col>
      <xdr:colOff>752475</xdr:colOff>
      <xdr:row>52</xdr:row>
      <xdr:rowOff>171450</xdr:rowOff>
    </xdr:to>
    <xdr:sp macro="" textlink="">
      <xdr:nvSpPr>
        <xdr:cNvPr id="4" name="テキスト ボックス 3">
          <a:extLst>
            <a:ext uri="{FF2B5EF4-FFF2-40B4-BE49-F238E27FC236}">
              <a16:creationId xmlns:a16="http://schemas.microsoft.com/office/drawing/2014/main" id="{74EFD659-A727-492C-B1C2-D6E376A24D9D}"/>
            </a:ext>
          </a:extLst>
        </xdr:cNvPr>
        <xdr:cNvSpPr txBox="1"/>
      </xdr:nvSpPr>
      <xdr:spPr>
        <a:xfrm>
          <a:off x="3733800" y="8524875"/>
          <a:ext cx="59721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公職の候補者又は政党その他の政治団体の代表者本人が届け出る場合にあっては本人確認書類の提示又は提出を、これらの者の代理人が届け出る場合にあっては委任状及び当該代理人の本人確認書類の提示又は提出を行うこと。ただし、</a:t>
          </a:r>
          <a:r>
            <a:rPr lang="ja-JP" altLang="ja-JP" sz="1000">
              <a:solidFill>
                <a:schemeClr val="dk1"/>
              </a:solidFill>
              <a:effectLst/>
              <a:latin typeface="ＭＳ 明朝" panose="02020609040205080304" pitchFamily="17" charset="-128"/>
              <a:ea typeface="ＭＳ 明朝" panose="02020609040205080304" pitchFamily="17" charset="-128"/>
              <a:cs typeface="+mn-cs"/>
            </a:rPr>
            <a:t>公職の候補者又は政党その他の政治団体の代表者本人</a:t>
          </a:r>
          <a:r>
            <a:rPr lang="ja-JP" altLang="en-US" sz="1000">
              <a:solidFill>
                <a:schemeClr val="dk1"/>
              </a:solidFill>
              <a:effectLst/>
              <a:latin typeface="ＭＳ 明朝" panose="02020609040205080304" pitchFamily="17" charset="-128"/>
              <a:ea typeface="ＭＳ 明朝" panose="02020609040205080304" pitchFamily="17" charset="-128"/>
              <a:cs typeface="+mn-cs"/>
            </a:rPr>
            <a:t>の署名その他の措置がある場合は、この限りでない。</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A39CB952-9CC2-406C-A0BF-65E7098DD362}"/>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5A5D7C6E-44EA-4C00-A315-5FCCE6B5F5A7}"/>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11090F9-6166-4E82-879F-94C51BF2A4B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A13DD79E-BB73-44B3-8CE3-79F03E4C2FB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48</xdr:row>
      <xdr:rowOff>0</xdr:rowOff>
    </xdr:from>
    <xdr:to>
      <xdr:col>8</xdr:col>
      <xdr:colOff>752475</xdr:colOff>
      <xdr:row>52</xdr:row>
      <xdr:rowOff>171450</xdr:rowOff>
    </xdr:to>
    <xdr:sp macro="" textlink="">
      <xdr:nvSpPr>
        <xdr:cNvPr id="4" name="テキスト ボックス 3">
          <a:extLst>
            <a:ext uri="{FF2B5EF4-FFF2-40B4-BE49-F238E27FC236}">
              <a16:creationId xmlns:a16="http://schemas.microsoft.com/office/drawing/2014/main" id="{988155AA-8083-4D52-8BFD-EE58DD8CCD3C}"/>
            </a:ext>
          </a:extLst>
        </xdr:cNvPr>
        <xdr:cNvSpPr txBox="1"/>
      </xdr:nvSpPr>
      <xdr:spPr>
        <a:xfrm>
          <a:off x="3733800" y="8524875"/>
          <a:ext cx="59721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公職の候補者又は政党その他の政治団体の代表者本人が届け出る場合にあっては本人確認書類の提示又は提出を、これらの者の代理人が届け出る場合にあっては委任状及び当該代理人の本人確認書類の提示又は提出を行うこと。ただし、</a:t>
          </a:r>
          <a:r>
            <a:rPr lang="ja-JP" altLang="ja-JP" sz="1000">
              <a:solidFill>
                <a:schemeClr val="dk1"/>
              </a:solidFill>
              <a:effectLst/>
              <a:latin typeface="ＭＳ 明朝" panose="02020609040205080304" pitchFamily="17" charset="-128"/>
              <a:ea typeface="ＭＳ 明朝" panose="02020609040205080304" pitchFamily="17" charset="-128"/>
              <a:cs typeface="+mn-cs"/>
            </a:rPr>
            <a:t>公職の候補者又は政党その他の政治団体の代表者本人</a:t>
          </a:r>
          <a:r>
            <a:rPr lang="ja-JP" altLang="en-US" sz="1000">
              <a:solidFill>
                <a:schemeClr val="dk1"/>
              </a:solidFill>
              <a:effectLst/>
              <a:latin typeface="ＭＳ 明朝" panose="02020609040205080304" pitchFamily="17" charset="-128"/>
              <a:ea typeface="ＭＳ 明朝" panose="02020609040205080304" pitchFamily="17" charset="-128"/>
              <a:cs typeface="+mn-cs"/>
            </a:rPr>
            <a:t>の署名その他の措置がある場合は、この限りでない。</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D49922E8-63CB-47D4-84A3-6BA5FE1C8044}"/>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8B5217B-18EC-4280-A9A9-5A15F8C49D1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286C-B2DB-483B-8E0D-B348289C8A2D}"/>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21FD013-D902-431D-8823-F23ABC58129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7" name="四角形: 角度付き 6">
          <a:hlinkClick xmlns:r="http://schemas.openxmlformats.org/officeDocument/2006/relationships" r:id="rId1"/>
          <a:extLst>
            <a:ext uri="{FF2B5EF4-FFF2-40B4-BE49-F238E27FC236}">
              <a16:creationId xmlns:a16="http://schemas.microsoft.com/office/drawing/2014/main" id="{50B418A7-3405-4D21-AD96-B09146A4AA32}"/>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8" name="四角形: 角度付き 7">
          <a:hlinkClick xmlns:r="http://schemas.openxmlformats.org/officeDocument/2006/relationships" r:id="rId2"/>
          <a:extLst>
            <a:ext uri="{FF2B5EF4-FFF2-40B4-BE49-F238E27FC236}">
              <a16:creationId xmlns:a16="http://schemas.microsoft.com/office/drawing/2014/main" id="{CDF60714-AAD8-45F2-BD60-6B0E7099D24A}"/>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ECDDF569-1FCF-40E8-B1E1-305D8AA17D7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23188453-4849-4178-8BD6-5D18EA8426ED}"/>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50</xdr:row>
      <xdr:rowOff>0</xdr:rowOff>
    </xdr:from>
    <xdr:to>
      <xdr:col>7</xdr:col>
      <xdr:colOff>1485900</xdr:colOff>
      <xdr:row>58</xdr:row>
      <xdr:rowOff>171449</xdr:rowOff>
    </xdr:to>
    <xdr:sp macro="" textlink="">
      <xdr:nvSpPr>
        <xdr:cNvPr id="6" name="テキスト ボックス 5">
          <a:extLst>
            <a:ext uri="{FF2B5EF4-FFF2-40B4-BE49-F238E27FC236}">
              <a16:creationId xmlns:a16="http://schemas.microsoft.com/office/drawing/2014/main" id="{67BEBA0C-E90F-4D05-9D51-6A27F065F1D6}"/>
            </a:ext>
          </a:extLst>
        </xdr:cNvPr>
        <xdr:cNvSpPr txBox="1"/>
      </xdr:nvSpPr>
      <xdr:spPr>
        <a:xfrm>
          <a:off x="3733800" y="16706850"/>
          <a:ext cx="5943600" cy="1619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衆議院議員の総選挙における小選挙区選出議員の選挙又は参議院議員の通常選挙における選挙区選出議員の選挙における政党その他の政治団体の得票総数を記載する場合には、公職の候補者別の得票数の内訳を記載しなければならない。衆議院議員の総選挙における比例代表選出議員の選挙における政党その他の政治団体の得票総数を記載する場合には、選挙区別の得票数の内訳を記載しなければならず、その場合において「公職の候補者の氏名」欄には当該政党その他の政治団体の名称を記載しなければならない。参議院議員の通常選挙における比例代表選出議員の選挙における政党その他の政治団体の得票総数を記載する場合には、当該政党その他の政治団体に係る各参議院名簿登載者の得票総数を含むものを記載しなければなら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D1310B8-8439-4EB1-A53D-D95A3F913D2A}"/>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0155AB2-D8FE-4B0B-9EC6-C08F72EC196C}"/>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1C1F158-144F-4CE6-BEC9-22AB18A2E9D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44544D4-F6A3-4C9A-A41D-9B740A49DA20}"/>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7D315AA-F13D-481F-AC25-2BD7762448E6}"/>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30847E5-9B4D-4426-BD91-9EB0C55CE87B}"/>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1B5A2844-80AA-4BE9-AAE6-D3A23A7FE2A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5D2487B-2328-4F73-845E-0A9C84F359E6}"/>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8" tint="-0.499984740745262"/>
    <pageSetUpPr fitToPage="1"/>
  </sheetPr>
  <dimension ref="A1:H38"/>
  <sheetViews>
    <sheetView showGridLines="0" tabSelected="1" zoomScale="90" zoomScaleNormal="90" workbookViewId="0"/>
  </sheetViews>
  <sheetFormatPr defaultRowHeight="17.25"/>
  <cols>
    <col min="1" max="1" width="2.25" style="58" customWidth="1"/>
    <col min="2" max="2" width="5.5" style="1" bestFit="1" customWidth="1"/>
    <col min="3" max="3" width="9" style="56" customWidth="1"/>
    <col min="4" max="4" width="60" style="56" customWidth="1"/>
    <col min="5" max="5" width="38.125" style="59" customWidth="1"/>
    <col min="6" max="6" width="22.5" style="57" customWidth="1"/>
    <col min="7" max="8" width="7.5" style="1" customWidth="1"/>
    <col min="9" max="16384" width="9" style="1"/>
  </cols>
  <sheetData>
    <row r="1" spans="2:8" ht="30" customHeight="1" thickBot="1">
      <c r="B1" s="232" t="s">
        <v>247</v>
      </c>
    </row>
    <row r="2" spans="2:8">
      <c r="B2" s="201" t="s">
        <v>241</v>
      </c>
      <c r="C2" s="202" t="s">
        <v>69</v>
      </c>
      <c r="D2" s="202" t="s">
        <v>70</v>
      </c>
      <c r="E2" s="202" t="s">
        <v>21</v>
      </c>
      <c r="F2" s="202" t="s">
        <v>71</v>
      </c>
      <c r="G2" s="184" t="s">
        <v>248</v>
      </c>
      <c r="H2" s="185"/>
    </row>
    <row r="3" spans="2:8" ht="18" thickBot="1">
      <c r="B3" s="203"/>
      <c r="C3" s="204"/>
      <c r="D3" s="204"/>
      <c r="E3" s="204"/>
      <c r="F3" s="204"/>
      <c r="G3" s="194" t="s">
        <v>249</v>
      </c>
      <c r="H3" s="195" t="s">
        <v>59</v>
      </c>
    </row>
    <row r="4" spans="2:8">
      <c r="B4" s="233" t="s">
        <v>242</v>
      </c>
      <c r="C4" s="196">
        <v>1</v>
      </c>
      <c r="D4" s="196" t="str" cm="1">
        <f t="array" aca="1" ref="D4" ca="1">INDIRECT(C4&amp;"!F3")</f>
        <v>衆議院小選挙区選出議員選挙候補者届出書（政党届出）</v>
      </c>
      <c r="E4" s="197"/>
      <c r="F4" s="198" t="str">
        <f>HYPERLINK("#"&amp;C4&amp;"!A1","シート「"&amp;C4&amp;"」へ")</f>
        <v>シート「1」へ</v>
      </c>
      <c r="G4" s="199" t="s">
        <v>250</v>
      </c>
      <c r="H4" s="200"/>
    </row>
    <row r="5" spans="2:8">
      <c r="B5" s="234"/>
      <c r="C5" s="188">
        <v>2</v>
      </c>
      <c r="D5" s="188" t="str" cm="1">
        <f t="array" aca="1" ref="D5" ca="1">INDIRECT(C5&amp;"!F3")</f>
        <v>候補者届出要件該当確認書</v>
      </c>
      <c r="E5" s="189" t="s">
        <v>83</v>
      </c>
      <c r="F5" s="190" t="str">
        <f t="shared" ref="F5:F32" si="0">HYPERLINK("#"&amp;C5&amp;"!A1","シート「"&amp;C5&amp;"」へ")</f>
        <v>シート「2」へ</v>
      </c>
      <c r="G5" s="186" t="s">
        <v>250</v>
      </c>
      <c r="H5" s="187"/>
    </row>
    <row r="6" spans="2:8">
      <c r="B6" s="234"/>
      <c r="C6" s="191" t="s">
        <v>73</v>
      </c>
      <c r="D6" s="192" t="str" cm="1">
        <f t="array" aca="1" ref="D6" ca="1">INDIRECT(C6&amp;"!F3")</f>
        <v>承諾書</v>
      </c>
      <c r="E6" s="189" t="s">
        <v>84</v>
      </c>
      <c r="F6" s="190" t="str">
        <f t="shared" si="0"/>
        <v>シート「2の2」へ</v>
      </c>
      <c r="G6" s="186" t="s">
        <v>250</v>
      </c>
      <c r="H6" s="187"/>
    </row>
    <row r="7" spans="2:8">
      <c r="B7" s="234"/>
      <c r="C7" s="188" t="s">
        <v>74</v>
      </c>
      <c r="D7" s="192" t="str" cm="1">
        <f t="array" aca="1" ref="D7" ca="1">INDIRECT(C7&amp;"!F3")</f>
        <v>宣誓書</v>
      </c>
      <c r="E7" s="189" t="s">
        <v>85</v>
      </c>
      <c r="F7" s="190" t="str">
        <f t="shared" si="0"/>
        <v>シート「2の3」へ</v>
      </c>
      <c r="G7" s="186" t="s">
        <v>250</v>
      </c>
      <c r="H7" s="187"/>
    </row>
    <row r="8" spans="2:8">
      <c r="B8" s="234"/>
      <c r="C8" s="188">
        <v>3</v>
      </c>
      <c r="D8" s="188" t="str" cm="1">
        <f t="array" aca="1" ref="D8" ca="1">INDIRECT(C8&amp;"!F3")</f>
        <v>候補者届出要件該当確認書</v>
      </c>
      <c r="E8" s="189" t="s">
        <v>86</v>
      </c>
      <c r="F8" s="190" t="str">
        <f t="shared" si="0"/>
        <v>シート「3」へ</v>
      </c>
      <c r="G8" s="186" t="s">
        <v>250</v>
      </c>
      <c r="H8" s="187"/>
    </row>
    <row r="9" spans="2:8">
      <c r="B9" s="234"/>
      <c r="C9" s="188">
        <v>4</v>
      </c>
      <c r="D9" s="188" t="str" cm="1">
        <f t="array" aca="1" ref="D9" ca="1">INDIRECT(C9&amp;"!F3")</f>
        <v>宣誓書</v>
      </c>
      <c r="E9" s="189" t="s">
        <v>87</v>
      </c>
      <c r="F9" s="190" t="str">
        <f t="shared" si="0"/>
        <v>シート「4」へ</v>
      </c>
      <c r="G9" s="186" t="s">
        <v>250</v>
      </c>
      <c r="H9" s="187"/>
    </row>
    <row r="10" spans="2:8">
      <c r="B10" s="234"/>
      <c r="C10" s="188">
        <v>5</v>
      </c>
      <c r="D10" s="188" t="str" cm="1">
        <f t="array" aca="1" ref="D10" ca="1">INDIRECT(C10&amp;"!F3")</f>
        <v>候補者となることの同意書</v>
      </c>
      <c r="E10" s="189"/>
      <c r="F10" s="190" t="str">
        <f t="shared" si="0"/>
        <v>シート「5」へ</v>
      </c>
      <c r="G10" s="186" t="s">
        <v>250</v>
      </c>
      <c r="H10" s="187"/>
    </row>
    <row r="11" spans="2:8">
      <c r="B11" s="234"/>
      <c r="C11" s="188">
        <v>6</v>
      </c>
      <c r="D11" s="188" t="str" cm="1">
        <f t="array" aca="1" ref="D11" ca="1">INDIRECT(C11&amp;"!F3")</f>
        <v>宣誓書</v>
      </c>
      <c r="E11" s="193" t="s">
        <v>88</v>
      </c>
      <c r="F11" s="190" t="str">
        <f t="shared" si="0"/>
        <v>シート「6」へ</v>
      </c>
      <c r="G11" s="186" t="s">
        <v>250</v>
      </c>
      <c r="H11" s="187"/>
    </row>
    <row r="12" spans="2:8">
      <c r="B12" s="234"/>
      <c r="C12" s="188">
        <v>7</v>
      </c>
      <c r="D12" s="188" t="str" cm="1">
        <f t="array" aca="1" ref="D12" ca="1">INDIRECT(C12&amp;"!F3")</f>
        <v>候補者となるべき者の選定手続等を記載した文書及び宣誓書</v>
      </c>
      <c r="E12" s="189"/>
      <c r="F12" s="190" t="str">
        <f t="shared" si="0"/>
        <v>シート「7」へ</v>
      </c>
      <c r="G12" s="186" t="s">
        <v>250</v>
      </c>
      <c r="H12" s="187"/>
    </row>
    <row r="13" spans="2:8">
      <c r="B13" s="234"/>
      <c r="C13" s="188">
        <v>8</v>
      </c>
      <c r="D13" s="188" t="str" cm="1">
        <f t="array" aca="1" ref="D13" ca="1">INDIRECT(C13&amp;"!F3")</f>
        <v>通称認定申請書</v>
      </c>
      <c r="E13" s="189"/>
      <c r="F13" s="190" t="str">
        <f t="shared" si="0"/>
        <v>シート「8」へ</v>
      </c>
      <c r="G13" s="186" t="s">
        <v>250</v>
      </c>
      <c r="H13" s="187"/>
    </row>
    <row r="14" spans="2:8">
      <c r="B14" s="234"/>
      <c r="C14" s="188">
        <v>9</v>
      </c>
      <c r="D14" s="188" t="str" cm="1">
        <f t="array" aca="1" ref="D14" ca="1">INDIRECT(C14&amp;"!F3")</f>
        <v>承諾書</v>
      </c>
      <c r="E14" s="189" t="s">
        <v>92</v>
      </c>
      <c r="F14" s="190" t="str">
        <f t="shared" si="0"/>
        <v>シート「9」へ</v>
      </c>
      <c r="G14" s="186" t="s">
        <v>250</v>
      </c>
      <c r="H14" s="187"/>
    </row>
    <row r="15" spans="2:8">
      <c r="B15" s="234"/>
      <c r="C15" s="188">
        <v>10</v>
      </c>
      <c r="D15" s="188" t="str" cm="1">
        <f t="array" aca="1" ref="D15" ca="1">INDIRECT(C15&amp;"!F3")</f>
        <v>候補者届出政党に所属する者でなくなった旨の届出書</v>
      </c>
      <c r="E15" s="189"/>
      <c r="F15" s="190" t="str">
        <f t="shared" si="0"/>
        <v>シート「10」へ</v>
      </c>
      <c r="G15" s="186" t="s">
        <v>250</v>
      </c>
      <c r="H15" s="187"/>
    </row>
    <row r="16" spans="2:8">
      <c r="B16" s="234"/>
      <c r="C16" s="188">
        <v>11</v>
      </c>
      <c r="D16" s="188" t="str" cm="1">
        <f t="array" aca="1" ref="D16" ca="1">INDIRECT(C16&amp;"!F3")</f>
        <v>除名の手続を記載した文書及び宣誓書</v>
      </c>
      <c r="E16" s="189"/>
      <c r="F16" s="190" t="str">
        <f t="shared" si="0"/>
        <v>シート「11」へ</v>
      </c>
      <c r="G16" s="186" t="s">
        <v>250</v>
      </c>
      <c r="H16" s="187"/>
    </row>
    <row r="17" spans="2:8">
      <c r="B17" s="235"/>
      <c r="C17" s="205">
        <v>12</v>
      </c>
      <c r="D17" s="205" t="str" cm="1">
        <f t="array" aca="1" ref="D17" ca="1">INDIRECT(C17&amp;"!F3")</f>
        <v>候補者の届出の取下げ届出書</v>
      </c>
      <c r="E17" s="206"/>
      <c r="F17" s="207" t="str">
        <f t="shared" si="0"/>
        <v>シート「12」へ</v>
      </c>
      <c r="G17" s="208" t="s">
        <v>250</v>
      </c>
      <c r="H17" s="209"/>
    </row>
    <row r="18" spans="2:8">
      <c r="B18" s="236" t="s">
        <v>246</v>
      </c>
      <c r="C18" s="210">
        <v>13</v>
      </c>
      <c r="D18" s="210" t="str" cm="1">
        <f t="array" aca="1" ref="D18" ca="1">INDIRECT(C18&amp;"!F3")</f>
        <v>選挙事務所設置届</v>
      </c>
      <c r="E18" s="211" t="s">
        <v>106</v>
      </c>
      <c r="F18" s="212" t="str">
        <f t="shared" si="0"/>
        <v>シート「13」へ</v>
      </c>
      <c r="G18" s="213" t="s">
        <v>250</v>
      </c>
      <c r="H18" s="214"/>
    </row>
    <row r="19" spans="2:8">
      <c r="B19" s="237"/>
      <c r="C19" s="188">
        <v>14</v>
      </c>
      <c r="D19" s="188" t="str" cm="1">
        <f t="array" aca="1" ref="D19" ca="1">INDIRECT(C19&amp;"!F3")</f>
        <v>選挙事務所設置届</v>
      </c>
      <c r="E19" s="189" t="s">
        <v>107</v>
      </c>
      <c r="F19" s="190" t="str">
        <f t="shared" si="0"/>
        <v>シート「14」へ</v>
      </c>
      <c r="G19" s="186"/>
      <c r="H19" s="187" t="s">
        <v>250</v>
      </c>
    </row>
    <row r="20" spans="2:8">
      <c r="B20" s="237"/>
      <c r="C20" s="188">
        <v>15</v>
      </c>
      <c r="D20" s="188" t="str" cm="1">
        <f t="array" aca="1" ref="D20" ca="1">INDIRECT(C20&amp;"!F3")</f>
        <v>選挙事務所異動届</v>
      </c>
      <c r="E20" s="189" t="s">
        <v>106</v>
      </c>
      <c r="F20" s="190" t="str">
        <f t="shared" si="0"/>
        <v>シート「15」へ</v>
      </c>
      <c r="G20" s="186" t="s">
        <v>250</v>
      </c>
      <c r="H20" s="187"/>
    </row>
    <row r="21" spans="2:8">
      <c r="B21" s="237"/>
      <c r="C21" s="188">
        <v>16</v>
      </c>
      <c r="D21" s="188" t="str" cm="1">
        <f t="array" aca="1" ref="D21" ca="1">INDIRECT(C21&amp;"!F3")</f>
        <v>選挙事務所異動届</v>
      </c>
      <c r="E21" s="189" t="s">
        <v>107</v>
      </c>
      <c r="F21" s="190" t="str">
        <f t="shared" si="0"/>
        <v>シート「16」へ</v>
      </c>
      <c r="G21" s="186"/>
      <c r="H21" s="187" t="s">
        <v>250</v>
      </c>
    </row>
    <row r="22" spans="2:8">
      <c r="B22" s="237"/>
      <c r="C22" s="188">
        <v>17</v>
      </c>
      <c r="D22" s="188" t="str" cm="1">
        <f t="array" aca="1" ref="D22" ca="1">INDIRECT(C22&amp;"!F3")</f>
        <v>届出書</v>
      </c>
      <c r="E22" s="189" t="s">
        <v>113</v>
      </c>
      <c r="F22" s="190" t="str">
        <f t="shared" si="0"/>
        <v>シート「17」へ</v>
      </c>
      <c r="G22" s="186"/>
      <c r="H22" s="187" t="s">
        <v>250</v>
      </c>
    </row>
    <row r="23" spans="2:8">
      <c r="B23" s="237"/>
      <c r="C23" s="188">
        <v>18</v>
      </c>
      <c r="D23" s="188" t="str" cm="1">
        <f t="array" aca="1" ref="D23" ca="1">INDIRECT(C23&amp;"!F3")</f>
        <v>選挙運動用ビラ届出書</v>
      </c>
      <c r="E23" s="189"/>
      <c r="F23" s="190" t="str">
        <f t="shared" si="0"/>
        <v>シート「18」へ</v>
      </c>
      <c r="G23" s="186"/>
      <c r="H23" s="187" t="s">
        <v>250</v>
      </c>
    </row>
    <row r="24" spans="2:8">
      <c r="B24" s="237"/>
      <c r="C24" s="188">
        <v>19</v>
      </c>
      <c r="D24" s="188" t="str" cm="1">
        <f t="array" aca="1" ref="D24" ca="1">INDIRECT(C24&amp;"!F3")</f>
        <v>選挙公報掲載申請書</v>
      </c>
      <c r="E24" s="189"/>
      <c r="F24" s="190" t="str">
        <f t="shared" si="0"/>
        <v>シート「19」へ</v>
      </c>
      <c r="G24" s="186"/>
      <c r="H24" s="187" t="s">
        <v>250</v>
      </c>
    </row>
    <row r="25" spans="2:8">
      <c r="B25" s="237"/>
      <c r="C25" s="188">
        <v>20</v>
      </c>
      <c r="D25" s="188" t="str" cm="1">
        <f t="array" aca="1" ref="D25" ca="1">INDIRECT(C25&amp;"!F3")</f>
        <v>政党演説会開催申出書</v>
      </c>
      <c r="E25" s="189"/>
      <c r="F25" s="190" t="str">
        <f t="shared" si="0"/>
        <v>シート「20」へ</v>
      </c>
      <c r="G25" s="186" t="s">
        <v>250</v>
      </c>
      <c r="H25" s="187"/>
    </row>
    <row r="26" spans="2:8">
      <c r="B26" s="238"/>
      <c r="C26" s="215">
        <v>21</v>
      </c>
      <c r="D26" s="215" t="str" cm="1">
        <f t="array" aca="1" ref="D26" ca="1">INDIRECT(C26&amp;"!F3")</f>
        <v>個人演説会開催申出書</v>
      </c>
      <c r="E26" s="216"/>
      <c r="F26" s="217" t="str">
        <f t="shared" si="0"/>
        <v>シート「21」へ</v>
      </c>
      <c r="G26" s="218"/>
      <c r="H26" s="219" t="s">
        <v>250</v>
      </c>
    </row>
    <row r="27" spans="2:8">
      <c r="B27" s="233" t="s">
        <v>245</v>
      </c>
      <c r="C27" s="196">
        <v>22</v>
      </c>
      <c r="D27" s="196" t="str" cm="1">
        <f t="array" aca="1" ref="D27" ca="1">INDIRECT(C27&amp;"!F3")</f>
        <v>出納責任者選任届</v>
      </c>
      <c r="E27" s="197" t="s">
        <v>146</v>
      </c>
      <c r="F27" s="198" t="str">
        <f t="shared" si="0"/>
        <v>シート「22」へ</v>
      </c>
      <c r="G27" s="199" t="s">
        <v>250</v>
      </c>
      <c r="H27" s="200"/>
    </row>
    <row r="28" spans="2:8">
      <c r="B28" s="237"/>
      <c r="C28" s="188">
        <v>23</v>
      </c>
      <c r="D28" s="188" t="str" cm="1">
        <f t="array" aca="1" ref="D28" ca="1">INDIRECT(C28&amp;"!F3")</f>
        <v>出納責任者選任承諾書</v>
      </c>
      <c r="E28" s="189" t="s">
        <v>146</v>
      </c>
      <c r="F28" s="190" t="str">
        <f t="shared" si="0"/>
        <v>シート「23」へ</v>
      </c>
      <c r="G28" s="186" t="s">
        <v>250</v>
      </c>
      <c r="H28" s="187"/>
    </row>
    <row r="29" spans="2:8">
      <c r="B29" s="237"/>
      <c r="C29" s="188">
        <v>24</v>
      </c>
      <c r="D29" s="188" t="str" cm="1">
        <f t="array" aca="1" ref="D29" ca="1">INDIRECT(C29&amp;"!F3")</f>
        <v>出納責任者選任届</v>
      </c>
      <c r="E29" s="189" t="s">
        <v>147</v>
      </c>
      <c r="F29" s="190" t="str">
        <f t="shared" si="0"/>
        <v>シート「24」へ</v>
      </c>
      <c r="G29" s="186"/>
      <c r="H29" s="187" t="s">
        <v>250</v>
      </c>
    </row>
    <row r="30" spans="2:8">
      <c r="B30" s="237"/>
      <c r="C30" s="188">
        <v>25</v>
      </c>
      <c r="D30" s="188" t="str" cm="1">
        <f t="array" aca="1" ref="D30" ca="1">INDIRECT(C30&amp;"!F3")</f>
        <v>出納責任者異動届</v>
      </c>
      <c r="E30" s="189" t="s">
        <v>150</v>
      </c>
      <c r="F30" s="190" t="str">
        <f t="shared" si="0"/>
        <v>シート「25」へ</v>
      </c>
      <c r="G30" s="186" t="s">
        <v>250</v>
      </c>
      <c r="H30" s="187"/>
    </row>
    <row r="31" spans="2:8">
      <c r="B31" s="237"/>
      <c r="C31" s="188">
        <v>26</v>
      </c>
      <c r="D31" s="188" t="str" cm="1">
        <f t="array" aca="1" ref="D31" ca="1">INDIRECT(C31&amp;"!F3")</f>
        <v>出納責任者解任承諾書</v>
      </c>
      <c r="E31" s="189" t="s">
        <v>151</v>
      </c>
      <c r="F31" s="190" t="str">
        <f t="shared" si="0"/>
        <v>シート「26」へ</v>
      </c>
      <c r="G31" s="186" t="s">
        <v>250</v>
      </c>
      <c r="H31" s="187"/>
    </row>
    <row r="32" spans="2:8">
      <c r="B32" s="237"/>
      <c r="C32" s="188">
        <v>27</v>
      </c>
      <c r="D32" s="188" t="str" cm="1">
        <f t="array" aca="1" ref="D32" ca="1">INDIRECT(C32&amp;"!F3")</f>
        <v>出納責任者異動届</v>
      </c>
      <c r="E32" s="189" t="s">
        <v>152</v>
      </c>
      <c r="F32" s="190" t="str">
        <f t="shared" si="0"/>
        <v>シート「27」へ</v>
      </c>
      <c r="G32" s="186"/>
      <c r="H32" s="187" t="s">
        <v>250</v>
      </c>
    </row>
    <row r="33" spans="2:8">
      <c r="B33" s="239"/>
      <c r="C33" s="205">
        <v>28</v>
      </c>
      <c r="D33" s="205" t="str" cm="1">
        <f t="array" aca="1" ref="D33" ca="1">INDIRECT(C33&amp;"!F3")</f>
        <v>出納責任者職務代行の開始届</v>
      </c>
      <c r="E33" s="206" t="s">
        <v>158</v>
      </c>
      <c r="F33" s="207" t="str">
        <f t="shared" ref="F33:F38" si="1">HYPERLINK("#"&amp;C33&amp;"!A1","シート「"&amp;C33&amp;"」へ")</f>
        <v>シート「28」へ</v>
      </c>
      <c r="G33" s="208"/>
      <c r="H33" s="209" t="s">
        <v>250</v>
      </c>
    </row>
    <row r="34" spans="2:8">
      <c r="B34" s="240" t="s">
        <v>244</v>
      </c>
      <c r="C34" s="210">
        <v>29</v>
      </c>
      <c r="D34" s="210" t="str" cm="1">
        <f t="array" aca="1" ref="D34" ca="1">INDIRECT(C34&amp;"!F3")</f>
        <v>開票立会人となるべき者の届出書</v>
      </c>
      <c r="E34" s="211"/>
      <c r="F34" s="212" t="str">
        <f t="shared" si="1"/>
        <v>シート「29」へ</v>
      </c>
      <c r="G34" s="213" t="s">
        <v>250</v>
      </c>
      <c r="H34" s="214"/>
    </row>
    <row r="35" spans="2:8">
      <c r="B35" s="241"/>
      <c r="C35" s="188" t="s">
        <v>191</v>
      </c>
      <c r="D35" s="192" t="str" cm="1">
        <f t="array" aca="1" ref="D35" ca="1">INDIRECT(C35&amp;"!F3")</f>
        <v>承諾書</v>
      </c>
      <c r="E35" s="189" t="s">
        <v>192</v>
      </c>
      <c r="F35" s="190" t="str">
        <f t="shared" si="1"/>
        <v>シート「29の2」へ</v>
      </c>
      <c r="G35" s="186" t="s">
        <v>250</v>
      </c>
      <c r="H35" s="187"/>
    </row>
    <row r="36" spans="2:8">
      <c r="B36" s="241"/>
      <c r="C36" s="188">
        <v>30</v>
      </c>
      <c r="D36" s="188" t="str" cm="1">
        <f t="array" aca="1" ref="D36" ca="1">INDIRECT(C36&amp;"!F3")</f>
        <v>選挙立会人となるべき者の届出書</v>
      </c>
      <c r="E36" s="189"/>
      <c r="F36" s="190" t="str">
        <f t="shared" si="1"/>
        <v>シート「30」へ</v>
      </c>
      <c r="G36" s="186" t="s">
        <v>250</v>
      </c>
      <c r="H36" s="187"/>
    </row>
    <row r="37" spans="2:8">
      <c r="B37" s="242"/>
      <c r="C37" s="215" t="s">
        <v>193</v>
      </c>
      <c r="D37" s="225" t="str" cm="1">
        <f t="array" aca="1" ref="D37" ca="1">INDIRECT(C37&amp;"!F3")</f>
        <v>承諾書</v>
      </c>
      <c r="E37" s="216" t="s">
        <v>199</v>
      </c>
      <c r="F37" s="217" t="str">
        <f t="shared" si="1"/>
        <v>シート「30の2」へ</v>
      </c>
      <c r="G37" s="218" t="s">
        <v>250</v>
      </c>
      <c r="H37" s="219"/>
    </row>
    <row r="38" spans="2:8" ht="18" thickBot="1">
      <c r="B38" s="220" t="s">
        <v>243</v>
      </c>
      <c r="C38" s="221">
        <v>31</v>
      </c>
      <c r="D38" s="221" t="str" cm="1">
        <f t="array" aca="1" ref="D38" ca="1">INDIRECT(C38&amp;"!F3")</f>
        <v>代理人証明書</v>
      </c>
      <c r="E38" s="222" t="s">
        <v>201</v>
      </c>
      <c r="F38" s="223" t="str">
        <f t="shared" si="1"/>
        <v>シート「31」へ</v>
      </c>
      <c r="G38" s="204" t="s">
        <v>250</v>
      </c>
      <c r="H38" s="224" t="s">
        <v>250</v>
      </c>
    </row>
  </sheetData>
  <sheetProtection algorithmName="SHA-512" hashValue="zwmnkUxRGDEVaOA0EQLG0ZnTT7k2/ynJD9M2K4TrzwA+/ubufImD8GWV3n8pFe650EdcwCqoDlCV0pxLqTjziw==" saltValue="0Zj5KtN4wKWh2gLJT36t9A==" spinCount="100000" sheet="1" objects="1" scenarios="1" formatCells="0" formatRows="0" insertRows="0"/>
  <mergeCells count="4">
    <mergeCell ref="B4:B17"/>
    <mergeCell ref="B18:B26"/>
    <mergeCell ref="B27:B33"/>
    <mergeCell ref="B34:B37"/>
  </mergeCells>
  <phoneticPr fontId="4"/>
  <pageMargins left="0.70866141732283472" right="0.70866141732283472" top="0.74803149606299213" bottom="0.39370078740157483" header="0.31496062992125984" footer="0.31496062992125984"/>
  <pageSetup paperSize="9" scale="5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A1F77-77D9-404A-9253-726DA8A7C01D}">
  <sheetPr codeName="Sheet8"/>
  <dimension ref="B1:H20"/>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51.5" style="3" customWidth="1"/>
    <col min="8" max="8" width="10" style="3" customWidth="1"/>
    <col min="9" max="9" width="4.625" style="3" customWidth="1"/>
    <col min="10" max="10" width="19.375" style="3" customWidth="1"/>
    <col min="11" max="16384" width="9" style="3"/>
  </cols>
  <sheetData>
    <row r="1" spans="2:8" s="18" customFormat="1" ht="12">
      <c r="H1" s="19" t="str" cm="1">
        <f t="array" aca="1" ref="H1" ca="1">"政党届出-"&amp;MID(CELL("filename",F1),FIND("]",CELL("filename",F1))+1,31)</f>
        <v>政党届出-6</v>
      </c>
    </row>
    <row r="2" spans="2:8" ht="7.5" customHeight="1"/>
    <row r="3" spans="2:8" ht="17.25">
      <c r="F3" s="16" t="s">
        <v>45</v>
      </c>
      <c r="G3" s="17"/>
      <c r="H3" s="17"/>
    </row>
    <row r="5" spans="2:8">
      <c r="B5" s="55"/>
    </row>
    <row r="6" spans="2:8">
      <c r="B6" s="55"/>
    </row>
    <row r="7" spans="2:8" ht="60" customHeight="1">
      <c r="F7" s="302" t="str">
        <f>"　私は、公職選挙法第86条の8第1項、第87条第1項若しくは第2項、第87条の2、第251条の2又は第251条の3の規定により"&amp;TEXT(入力シート!B4,"ggge年m月d日")&amp;"執行の衆議院小選挙区選出議員選挙の"&amp;入力シート!B7&amp;"において候補者となることができない者でないことを誓います。"</f>
        <v>　私は、公職選挙法第86条の8第1項、第87条第1項若しくは第2項、第87条の2、第251条の2又は第251条の3の規定により令和8年　月　日執行の衆議院小選挙区選出議員選挙の徳島県第　　区において候補者となることができない者でないことを誓います。</v>
      </c>
      <c r="G7" s="302"/>
      <c r="H7" s="302"/>
    </row>
    <row r="11" spans="2:8">
      <c r="F11" s="251" t="str">
        <f>IF(入力シート!B5="","",入力シート!B5)</f>
        <v>令和8年　月　日</v>
      </c>
      <c r="G11" s="251"/>
    </row>
    <row r="17" spans="6:8">
      <c r="F17" s="5" t="s">
        <v>10</v>
      </c>
      <c r="G17" s="304" t="str">
        <f>IF(入力シート!B38="","",入力シート!B38)</f>
        <v/>
      </c>
      <c r="H17" s="304"/>
    </row>
    <row r="18" spans="6:8">
      <c r="F18" s="5"/>
    </row>
    <row r="19" spans="6:8">
      <c r="F19" s="5"/>
    </row>
    <row r="20" spans="6:8">
      <c r="F20" s="5" t="s">
        <v>8</v>
      </c>
      <c r="G20" s="150" t="str">
        <f>IF(入力シート!B34="","",入力シート!B34)</f>
        <v>　</v>
      </c>
    </row>
  </sheetData>
  <sheetProtection algorithmName="SHA-512" hashValue="j/mHx1uIHT9SHy/nALsHH3inIO+NzrC8gCGpUlh7s5MeLcePbJel/X2sd6/HGyjr51pkar9T/vtJrqhYDt5T2g==" saltValue="Fh6ohVgB8PZIv6fNH/plrg==" spinCount="100000" sheet="1" objects="1" scenarios="1" formatCells="0" formatRows="0" insertRows="0"/>
  <mergeCells count="3">
    <mergeCell ref="F7:H7"/>
    <mergeCell ref="F11:G11"/>
    <mergeCell ref="G17:H17"/>
  </mergeCells>
  <phoneticPr fontId="4"/>
  <dataValidations count="1">
    <dataValidation allowBlank="1" showInputMessage="1" showErrorMessage="1" prompt="署名による場合は空欄として印刷してください" sqref="G20" xr:uid="{90F3FAA5-AEC3-40E5-A710-683C897A1C5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CDDB1-2858-465F-B705-224933F0227F}">
  <sheetPr codeName="Sheet9"/>
  <dimension ref="B1:J43"/>
  <sheetViews>
    <sheetView showGridLines="0" view="pageBreakPreview" topLeftCell="A19" zoomScaleNormal="100" zoomScaleSheetLayoutView="100" workbookViewId="0"/>
  </sheetViews>
  <sheetFormatPr defaultRowHeight="14.25"/>
  <cols>
    <col min="1" max="1" width="2" style="3" customWidth="1"/>
    <col min="2" max="4" width="15" style="3" customWidth="1"/>
    <col min="5" max="5" width="2" style="3" customWidth="1"/>
    <col min="6" max="6" width="13.5" style="3" customWidth="1"/>
    <col min="7" max="7" width="20" style="3" customWidth="1"/>
    <col min="8" max="8" width="35.5" style="3" customWidth="1"/>
    <col min="9" max="9" width="9" style="3" customWidth="1"/>
    <col min="10" max="10" width="4.625" style="3" customWidth="1"/>
    <col min="11" max="16384" width="9" style="3"/>
  </cols>
  <sheetData>
    <row r="1" spans="2:9" s="18" customFormat="1" ht="12">
      <c r="I1" s="19" t="str" cm="1">
        <f t="array" aca="1" ref="I1" ca="1">"政党届出-"&amp;MID(CELL("filename",H1),FIND("]",CELL("filename",H1))+1,31)</f>
        <v>政党届出-7</v>
      </c>
    </row>
    <row r="2" spans="2:9" ht="7.5" customHeight="1"/>
    <row r="3" spans="2:9" ht="17.25">
      <c r="F3" s="16" t="s">
        <v>51</v>
      </c>
      <c r="G3" s="17"/>
      <c r="H3" s="17"/>
      <c r="I3" s="17"/>
    </row>
    <row r="5" spans="2:9" ht="33" customHeight="1">
      <c r="B5" s="55" t="s">
        <v>72</v>
      </c>
      <c r="F5" s="302" t="str">
        <f>"　"&amp;TEXT(入力シート!B4,"ggge年m月d日")&amp;"執行の衆議院小選挙区選出議員選挙の"&amp;入力シート!B7&amp;"における候補者となるべき者の選定機関及び選定手続については、下記のとおりです。"</f>
        <v>　令和8年　月　日執行の衆議院小選挙区選出議員選挙の徳島県第　　区における候補者となるべき者の選定機関及び選定手続については、下記のとおりです。</v>
      </c>
      <c r="G5" s="302"/>
      <c r="H5" s="302"/>
      <c r="I5" s="302"/>
    </row>
    <row r="7" spans="2:9">
      <c r="B7" s="55" t="s">
        <v>82</v>
      </c>
      <c r="F7" s="251" t="str">
        <f>IF(入力シート!B5="","",入力シート!B5)</f>
        <v>令和8年　月　日</v>
      </c>
      <c r="G7" s="251"/>
    </row>
    <row r="8" spans="2:9">
      <c r="B8" s="61" t="s">
        <v>89</v>
      </c>
    </row>
    <row r="9" spans="2:9" ht="15" thickBot="1">
      <c r="B9" s="61" t="s">
        <v>90</v>
      </c>
      <c r="G9" s="3" t="s">
        <v>22</v>
      </c>
    </row>
    <row r="10" spans="2:9" ht="14.25" customHeight="1" thickBot="1">
      <c r="B10" s="61"/>
      <c r="C10" s="168" t="s">
        <v>233</v>
      </c>
      <c r="D10" s="169"/>
      <c r="G10" s="304" t="str">
        <f>IF(入力シート!B16="","",入力シート!B16)</f>
        <v/>
      </c>
      <c r="H10" s="304"/>
      <c r="I10" s="304"/>
    </row>
    <row r="11" spans="2:9" ht="6" customHeight="1">
      <c r="B11" s="61"/>
      <c r="G11" s="67"/>
      <c r="H11" s="67"/>
      <c r="I11" s="67"/>
    </row>
    <row r="12" spans="2:9" ht="15" thickBot="1">
      <c r="B12" s="61" t="s">
        <v>91</v>
      </c>
      <c r="G12" s="124" t="s">
        <v>4</v>
      </c>
      <c r="H12" s="67"/>
      <c r="I12" s="67"/>
    </row>
    <row r="13" spans="2:9" ht="14.25" customHeight="1" thickBot="1">
      <c r="B13" s="61"/>
      <c r="C13" s="170" t="s">
        <v>285</v>
      </c>
      <c r="D13" s="169"/>
      <c r="G13" s="304" t="str">
        <f>IF(入力シート!B19="","",入力シート!B19)</f>
        <v/>
      </c>
      <c r="H13" s="304"/>
      <c r="I13" s="304"/>
    </row>
    <row r="14" spans="2:9" ht="6" customHeight="1">
      <c r="B14" s="61"/>
      <c r="G14" s="67"/>
      <c r="H14" s="67"/>
      <c r="I14" s="67"/>
    </row>
    <row r="15" spans="2:9">
      <c r="G15" s="124" t="s">
        <v>23</v>
      </c>
      <c r="H15" s="67"/>
      <c r="I15" s="67"/>
    </row>
    <row r="16" spans="2:9" ht="14.25" customHeight="1">
      <c r="G16" s="303" t="str">
        <f>IF(入力シート!B24="","",入力シート!B24)</f>
        <v>　</v>
      </c>
      <c r="H16" s="303"/>
      <c r="I16" s="303"/>
    </row>
    <row r="17" spans="6:10">
      <c r="G17" s="34"/>
    </row>
    <row r="18" spans="6:10">
      <c r="F18" s="124" t="s">
        <v>232</v>
      </c>
    </row>
    <row r="19" spans="6:10" ht="6" customHeight="1"/>
    <row r="20" spans="6:10">
      <c r="F20" s="151" t="str">
        <f>入力シート!B7&amp;"選挙長　"&amp;入力シート!B8&amp;"　殿"</f>
        <v>徳島県第　　区選挙長　　　　　　　　　　殿</v>
      </c>
      <c r="H20" s="67"/>
    </row>
    <row r="23" spans="6:10">
      <c r="F23" s="17" t="s">
        <v>37</v>
      </c>
      <c r="G23" s="17"/>
      <c r="H23" s="17"/>
      <c r="I23" s="17"/>
    </row>
    <row r="24" spans="6:10" ht="7.5" customHeight="1" thickBot="1"/>
    <row r="25" spans="6:10" ht="39" customHeight="1">
      <c r="F25" s="316" t="s">
        <v>53</v>
      </c>
      <c r="G25" s="47" t="s">
        <v>3</v>
      </c>
      <c r="H25" s="321"/>
      <c r="I25" s="322"/>
      <c r="J25" s="54"/>
    </row>
    <row r="26" spans="6:10" ht="39" customHeight="1">
      <c r="F26" s="317"/>
      <c r="G26" s="48" t="s">
        <v>54</v>
      </c>
      <c r="H26" s="319"/>
      <c r="I26" s="320"/>
      <c r="J26" s="54"/>
    </row>
    <row r="27" spans="6:10" ht="54" customHeight="1">
      <c r="F27" s="318"/>
      <c r="G27" s="49" t="s">
        <v>55</v>
      </c>
      <c r="H27" s="319"/>
      <c r="I27" s="320"/>
      <c r="J27" s="54"/>
    </row>
    <row r="28" spans="6:10" ht="54" customHeight="1" thickBot="1">
      <c r="F28" s="323" t="s">
        <v>56</v>
      </c>
      <c r="G28" s="324"/>
      <c r="H28" s="325"/>
      <c r="I28" s="326"/>
    </row>
    <row r="29" spans="6:10" ht="7.5" customHeight="1">
      <c r="F29" s="50"/>
      <c r="G29" s="50"/>
      <c r="H29" s="50"/>
      <c r="I29" s="50"/>
    </row>
    <row r="30" spans="6:10" ht="7.5" customHeight="1">
      <c r="F30" s="51"/>
      <c r="G30" s="51"/>
      <c r="H30" s="51"/>
      <c r="I30" s="51"/>
    </row>
    <row r="31" spans="6:10" ht="60" customHeight="1">
      <c r="F31" s="302" t="str">
        <f>"　"&amp;TEXT(入力シート!B4,"ggge年m月d日")&amp;"執行の衆議院小選挙区選出議員選挙の"&amp;入力シート!B7&amp;"における候補者となるべき者の選定が、上記の選定機関及び選定手続により、"&amp;C10&amp;"に"&amp;C13&amp;"において適正に行われたことを誓います。"</f>
        <v>　令和8年　月　日執行の衆議院小選挙区選出議員選挙の徳島県第　　区における候補者となるべき者の選定が、上記の選定機関及び選定手続により、令和　年　月　日に                において適正に行われたことを誓います。</v>
      </c>
      <c r="G31" s="302"/>
      <c r="H31" s="302"/>
      <c r="I31" s="302"/>
    </row>
    <row r="33" spans="6:9">
      <c r="F33" s="251" t="str">
        <f>IF(入力シート!B5="","",入力シート!B5)</f>
        <v>令和8年　月　日</v>
      </c>
      <c r="G33" s="251"/>
    </row>
    <row r="35" spans="6:9">
      <c r="G35" s="3" t="s">
        <v>22</v>
      </c>
    </row>
    <row r="36" spans="6:9" ht="14.25" customHeight="1">
      <c r="G36" s="304" t="str">
        <f>IF(入力シート!B16="","",入力シート!B16)</f>
        <v/>
      </c>
      <c r="H36" s="304"/>
      <c r="I36" s="304"/>
    </row>
    <row r="37" spans="6:9" ht="6" customHeight="1"/>
    <row r="38" spans="6:9">
      <c r="G38" s="34" t="s">
        <v>57</v>
      </c>
    </row>
    <row r="39" spans="6:9" ht="14.25" customHeight="1">
      <c r="G39" s="304" t="str">
        <f>IF(H25="","",H25)</f>
        <v/>
      </c>
      <c r="H39" s="304"/>
      <c r="I39" s="304"/>
    </row>
    <row r="40" spans="6:9" ht="6" customHeight="1"/>
    <row r="41" spans="6:9">
      <c r="G41" s="34" t="s">
        <v>23</v>
      </c>
    </row>
    <row r="42" spans="6:9" ht="14.25" customHeight="1">
      <c r="G42" s="315"/>
      <c r="H42" s="315"/>
      <c r="I42" s="315"/>
    </row>
    <row r="43" spans="6:9" ht="14.25" customHeight="1"/>
  </sheetData>
  <sheetProtection algorithmName="SHA-512" hashValue="GxBDL2x2z++e3iaCL6e3Ve9K2woIsTXXDPftPT65lxKAzR8OPJLzr1+AKKmGfBfPQi8ypyJ8ElFIUJToi+rC/A==" saltValue="L27q0d9PHD8xIbXP6ht4uw==" spinCount="100000" sheet="1" objects="1" scenarios="1" formatCells="0" formatRows="0" insertRows="0"/>
  <mergeCells count="16">
    <mergeCell ref="F5:I5"/>
    <mergeCell ref="F7:G7"/>
    <mergeCell ref="G10:I10"/>
    <mergeCell ref="G13:I13"/>
    <mergeCell ref="G16:I16"/>
    <mergeCell ref="G36:I36"/>
    <mergeCell ref="G39:I39"/>
    <mergeCell ref="G42:I42"/>
    <mergeCell ref="F25:F27"/>
    <mergeCell ref="H27:I27"/>
    <mergeCell ref="H26:I26"/>
    <mergeCell ref="H25:I25"/>
    <mergeCell ref="F28:G28"/>
    <mergeCell ref="F31:I31"/>
    <mergeCell ref="F33:G33"/>
    <mergeCell ref="H28:I28"/>
  </mergeCells>
  <phoneticPr fontId="4"/>
  <dataValidations count="1">
    <dataValidation allowBlank="1" showInputMessage="1" showErrorMessage="1" prompt="署名による場合は空欄として印刷してください" sqref="G16:I16" xr:uid="{7334DF43-F0F8-49AD-9DA3-F5936573FAA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09654-8598-491E-B0D7-F2F0CA3E6580}">
  <sheetPr codeName="Sheet10"/>
  <dimension ref="B1:I37"/>
  <sheetViews>
    <sheetView showGridLines="0" view="pageBreakPreview" topLeftCell="A14"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8" customFormat="1" ht="12">
      <c r="I1" s="19" t="str" cm="1">
        <f t="array" aca="1" ref="I1" ca="1">"政党届出-"&amp;MID(CELL("filename",F1),FIND("]",CELL("filename",F1))+1,31)</f>
        <v>政党届出-8</v>
      </c>
    </row>
    <row r="2" spans="2:9" ht="7.5" customHeight="1"/>
    <row r="3" spans="2:9" ht="17.25">
      <c r="F3" s="16" t="s">
        <v>58</v>
      </c>
      <c r="G3" s="17"/>
      <c r="H3" s="17"/>
      <c r="I3" s="17"/>
    </row>
    <row r="5" spans="2:9">
      <c r="B5" s="55"/>
    </row>
    <row r="6" spans="2:9">
      <c r="B6" s="55"/>
      <c r="F6" s="152" t="s">
        <v>2</v>
      </c>
      <c r="G6" s="67" t="str">
        <f>IF(入力シート!B35="","",入力シート!B35)</f>
        <v>　</v>
      </c>
      <c r="H6" s="67"/>
      <c r="I6" s="67"/>
    </row>
    <row r="7" spans="2:9" ht="6" customHeight="1">
      <c r="F7" s="152"/>
      <c r="G7" s="67"/>
      <c r="H7" s="67"/>
      <c r="I7" s="67"/>
    </row>
    <row r="8" spans="2:9">
      <c r="F8" s="153" t="s">
        <v>59</v>
      </c>
      <c r="G8" s="67" t="str">
        <f>IF(入力シート!B34="","",入力シート!B34)</f>
        <v>　</v>
      </c>
      <c r="H8" s="67"/>
      <c r="I8" s="67"/>
    </row>
    <row r="9" spans="2:9">
      <c r="F9" s="152"/>
      <c r="G9" s="67"/>
      <c r="H9" s="67"/>
      <c r="I9" s="67"/>
    </row>
    <row r="10" spans="2:9">
      <c r="F10" s="152"/>
      <c r="G10" s="67"/>
      <c r="H10" s="67"/>
      <c r="I10" s="67"/>
    </row>
    <row r="11" spans="2:9">
      <c r="F11" s="152" t="s">
        <v>2</v>
      </c>
      <c r="G11" s="67" t="str">
        <f>IF(入力シート!B54="","",入力シート!B54)</f>
        <v/>
      </c>
      <c r="H11" s="67"/>
      <c r="I11" s="67"/>
    </row>
    <row r="12" spans="2:9" ht="6" customHeight="1">
      <c r="F12" s="152"/>
      <c r="G12" s="67"/>
      <c r="H12" s="67"/>
      <c r="I12" s="67"/>
    </row>
    <row r="13" spans="2:9">
      <c r="F13" s="153" t="s">
        <v>60</v>
      </c>
      <c r="G13" s="67" t="str">
        <f>IF(入力シート!B55="","",入力シート!B55)</f>
        <v/>
      </c>
      <c r="H13" s="67"/>
      <c r="I13" s="67"/>
    </row>
    <row r="14" spans="2:9">
      <c r="F14" s="67"/>
      <c r="G14" s="67"/>
      <c r="H14" s="67"/>
      <c r="I14" s="67"/>
    </row>
    <row r="15" spans="2:9">
      <c r="F15" s="67"/>
      <c r="G15" s="67"/>
      <c r="H15" s="67"/>
      <c r="I15" s="67"/>
    </row>
    <row r="16" spans="2:9">
      <c r="F16" s="67"/>
      <c r="G16" s="67"/>
      <c r="H16" s="67"/>
      <c r="I16" s="67"/>
    </row>
    <row r="17" spans="6:9" ht="45" customHeight="1">
      <c r="F17" s="327" t="str">
        <f>"　"&amp;TEXT(入力シート!B4,"ggge年m月d日")&amp;"執行の衆議院小選挙区選出議員選挙の"&amp;入力シート!B7&amp;"において、公職選挙法施行令第88条第8項の規定により上の呼称を通称として認定されたく申請します。"</f>
        <v>　令和8年　月　日執行の衆議院小選挙区選出議員選挙の徳島県第　　区において、公職選挙法施行令第88条第8項の規定により上の呼称を通称として認定されたく申請します。</v>
      </c>
      <c r="G17" s="327"/>
      <c r="H17" s="327"/>
      <c r="I17" s="327"/>
    </row>
    <row r="18" spans="6:9">
      <c r="F18" s="67"/>
      <c r="G18" s="67"/>
      <c r="H18" s="67"/>
      <c r="I18" s="67"/>
    </row>
    <row r="19" spans="6:9">
      <c r="F19" s="67"/>
      <c r="G19" s="67"/>
      <c r="H19" s="67"/>
      <c r="I19" s="67"/>
    </row>
    <row r="20" spans="6:9">
      <c r="F20" s="251" t="str">
        <f>IF(入力シート!B5="","",入力シート!B5)</f>
        <v>令和8年　月　日</v>
      </c>
      <c r="G20" s="251"/>
      <c r="H20" s="89"/>
      <c r="I20" s="67"/>
    </row>
    <row r="21" spans="6:9">
      <c r="F21" s="67"/>
      <c r="G21" s="67"/>
      <c r="H21" s="67"/>
      <c r="I21" s="67"/>
    </row>
    <row r="22" spans="6:9">
      <c r="F22" s="67"/>
      <c r="G22" s="67"/>
      <c r="H22" s="67"/>
      <c r="I22" s="67"/>
    </row>
    <row r="23" spans="6:9">
      <c r="F23" s="67"/>
      <c r="G23" s="67"/>
      <c r="H23" s="67"/>
      <c r="I23" s="67"/>
    </row>
    <row r="24" spans="6:9">
      <c r="F24" s="124" t="s">
        <v>22</v>
      </c>
      <c r="G24" s="67"/>
      <c r="H24" s="67"/>
      <c r="I24" s="67"/>
    </row>
    <row r="25" spans="6:9">
      <c r="F25" s="67"/>
      <c r="G25" s="313" t="str">
        <f>IF(入力シート!B16="","",入力シート!B16)</f>
        <v/>
      </c>
      <c r="H25" s="313"/>
      <c r="I25" s="313"/>
    </row>
    <row r="26" spans="6:9">
      <c r="F26" s="67"/>
      <c r="G26" s="67"/>
      <c r="H26" s="67"/>
      <c r="I26" s="67"/>
    </row>
    <row r="27" spans="6:9">
      <c r="F27" s="171" t="s">
        <v>4</v>
      </c>
      <c r="G27" s="67"/>
      <c r="H27" s="67"/>
      <c r="I27" s="67"/>
    </row>
    <row r="28" spans="6:9">
      <c r="F28" s="67"/>
      <c r="G28" s="313" t="str">
        <f>IF(入力シート!B19="","",入力シート!B19)</f>
        <v/>
      </c>
      <c r="H28" s="313"/>
      <c r="I28" s="313"/>
    </row>
    <row r="30" spans="6:9">
      <c r="F30" s="172" t="s">
        <v>23</v>
      </c>
    </row>
    <row r="31" spans="6:9">
      <c r="G31" s="314" t="str">
        <f>IF(入力シート!B24="","",入力シート!B24)</f>
        <v>　</v>
      </c>
      <c r="H31" s="314"/>
      <c r="I31" s="314"/>
    </row>
    <row r="35" spans="6:9">
      <c r="F35" s="124" t="s">
        <v>232</v>
      </c>
    </row>
    <row r="37" spans="6:9">
      <c r="F37" s="151" t="str">
        <f>入力シート!B7&amp;"選挙長　"&amp;入力シート!B8&amp;"　殿"</f>
        <v>徳島県第　　区選挙長　　　　　　　　　　殿</v>
      </c>
      <c r="G37" s="67"/>
      <c r="H37" s="41"/>
      <c r="I37" s="67"/>
    </row>
  </sheetData>
  <sheetProtection algorithmName="SHA-512" hashValue="TlhV34QYmDTaT747IXQHHsLj2KOorRz3WUW6xA1X+NbE2DeK679N9mO0L7M/q8soXgaJxULCpSZtdYkoQlAY6g==" saltValue="+U/lE5KOduYu+Ix7IbvwhA==" spinCount="100000" sheet="1" objects="1" scenarios="1" formatCells="0" formatRows="0" insertRows="0"/>
  <mergeCells count="5">
    <mergeCell ref="F17:I17"/>
    <mergeCell ref="F20:G20"/>
    <mergeCell ref="G25:I25"/>
    <mergeCell ref="G28:I28"/>
    <mergeCell ref="G31:I31"/>
  </mergeCells>
  <phoneticPr fontId="4"/>
  <dataValidations count="1">
    <dataValidation allowBlank="1" showInputMessage="1" showErrorMessage="1" prompt="署名による場合は空欄として印刷してください" sqref="G31:I31" xr:uid="{2B457D82-1188-48BB-8934-BBA0AEC1B4E7}"/>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F269A-DEEC-45E0-A09A-062ECF515849}">
  <sheetPr codeName="Sheet11"/>
  <dimension ref="B1:I34"/>
  <sheetViews>
    <sheetView showGridLines="0" view="pageBreakPreview" topLeftCell="D8"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8" customFormat="1" ht="12">
      <c r="I1" s="19" t="str" cm="1">
        <f t="array" aca="1" ref="I1" ca="1">"政党届出-"&amp;MID(CELL("filename",F1),FIND("]",CELL("filename",F1))+1,31)</f>
        <v>政党届出-9</v>
      </c>
    </row>
    <row r="2" spans="2:9" ht="7.5" customHeight="1"/>
    <row r="3" spans="2:9" ht="17.25">
      <c r="F3" s="16" t="s">
        <v>43</v>
      </c>
      <c r="G3" s="17"/>
      <c r="H3" s="17"/>
      <c r="I3" s="17"/>
    </row>
    <row r="5" spans="2:9">
      <c r="B5" s="55"/>
    </row>
    <row r="6" spans="2:9">
      <c r="B6" s="55" t="s">
        <v>72</v>
      </c>
      <c r="F6" s="6" t="s">
        <v>2</v>
      </c>
      <c r="G6" s="67" t="str">
        <f>IF(入力シート!B35="","",入力シート!B35)</f>
        <v>　</v>
      </c>
      <c r="H6" s="67"/>
    </row>
    <row r="7" spans="2:9" ht="6" customHeight="1">
      <c r="F7" s="6"/>
      <c r="G7" s="67"/>
      <c r="H7" s="67"/>
    </row>
    <row r="8" spans="2:9">
      <c r="F8" s="52" t="s">
        <v>59</v>
      </c>
      <c r="G8" s="67" t="str">
        <f>IF(入力シート!B34="","",入力シート!B34)</f>
        <v>　</v>
      </c>
      <c r="H8" s="67"/>
    </row>
    <row r="9" spans="2:9">
      <c r="F9" s="6"/>
      <c r="G9" s="67"/>
      <c r="H9" s="67"/>
    </row>
    <row r="10" spans="2:9">
      <c r="F10" s="6"/>
      <c r="G10" s="67"/>
      <c r="H10" s="67"/>
    </row>
    <row r="11" spans="2:9">
      <c r="F11" s="6" t="s">
        <v>2</v>
      </c>
      <c r="G11" s="67" t="str">
        <f>IF(入力シート!B54="","",入力シート!B54)</f>
        <v/>
      </c>
      <c r="H11" s="67"/>
    </row>
    <row r="12" spans="2:9" ht="6" customHeight="1">
      <c r="F12" s="6"/>
      <c r="G12" s="67"/>
      <c r="H12" s="67"/>
    </row>
    <row r="13" spans="2:9">
      <c r="F13" s="52" t="s">
        <v>60</v>
      </c>
      <c r="G13" s="67" t="str">
        <f>IF(入力シート!B55="","",入力シート!B55)</f>
        <v/>
      </c>
      <c r="H13" s="67"/>
    </row>
    <row r="17" spans="6:9" ht="45" customHeight="1">
      <c r="F17" s="302" t="str">
        <f>"　"&amp;TEXT(入力シート!B4,"ggge年m月d日")&amp;"執行の衆議院小選挙区選出議員選挙の"&amp;入力シート!B7&amp;"において、公職選挙法施行令第88条第8項の規定により上の呼称を通称として申請することを承諾します。"</f>
        <v>　令和8年　月　日執行の衆議院小選挙区選出議員選挙の徳島県第　　区において、公職選挙法施行令第88条第8項の規定により上の呼称を通称として申請することを承諾します。</v>
      </c>
      <c r="G17" s="302"/>
      <c r="H17" s="302"/>
      <c r="I17" s="302"/>
    </row>
    <row r="20" spans="6:9">
      <c r="F20" s="251" t="str">
        <f>IF(入力シート!B5="","",入力シート!B5)</f>
        <v>令和8年　月　日</v>
      </c>
      <c r="G20" s="251"/>
      <c r="H20" s="53"/>
    </row>
    <row r="24" spans="6:9">
      <c r="F24" s="39" t="s">
        <v>10</v>
      </c>
      <c r="G24" s="328" t="str">
        <f>IF(入力シート!B38="","",入力シート!B38)</f>
        <v/>
      </c>
      <c r="H24" s="328"/>
      <c r="I24" s="328"/>
    </row>
    <row r="26" spans="6:9">
      <c r="F26" s="39" t="s">
        <v>8</v>
      </c>
      <c r="G26" s="329" t="str">
        <f>IF(入力シート!B34="","",入力シート!B34)</f>
        <v>　</v>
      </c>
      <c r="H26" s="329"/>
      <c r="I26" s="329"/>
    </row>
    <row r="30" spans="6:9">
      <c r="F30" s="4" t="s">
        <v>22</v>
      </c>
    </row>
    <row r="31" spans="6:9">
      <c r="G31" s="308" t="str">
        <f>IF(入力シート!B16="","",入力シート!B16)</f>
        <v/>
      </c>
      <c r="H31" s="308"/>
      <c r="I31" s="308"/>
    </row>
    <row r="33" spans="6:8">
      <c r="F33" s="39" t="s">
        <v>23</v>
      </c>
      <c r="H33" s="67"/>
    </row>
    <row r="34" spans="6:8">
      <c r="G34" s="3" t="str">
        <f>IF(入力シート!B22="","　　　　　　　　　　　　　　　　　　",入力シート!B24)&amp;"　殿"</f>
        <v>　　　　　　　　　　　　　　　　　　　殿</v>
      </c>
    </row>
  </sheetData>
  <sheetProtection algorithmName="SHA-512" hashValue="zHPhtdg/gU7AUVUodTCHNHRkf4MxOWO2PvMvXuVHl5lTPvePtlv18Smh4IUTDKnrJeOu1qtUvd714jM1V9fy2A==" saltValue="9FmctR4pcc4O1iuGLINpLw==" spinCount="100000" sheet="1" objects="1" scenarios="1" formatCells="0" formatRows="0" insertRows="0"/>
  <mergeCells count="5">
    <mergeCell ref="G31:I31"/>
    <mergeCell ref="G24:I24"/>
    <mergeCell ref="G26:I26"/>
    <mergeCell ref="F17:I17"/>
    <mergeCell ref="F20:G20"/>
  </mergeCells>
  <phoneticPr fontId="4"/>
  <dataValidations count="1">
    <dataValidation allowBlank="1" showInputMessage="1" showErrorMessage="1" prompt="署名による場合は空欄として印刷してください" sqref="G26:I26" xr:uid="{69F4A787-540C-44D3-91F6-A60748C4EC5F}"/>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B1D82-1181-432B-9087-F3B6F8D8299A}">
  <sheetPr codeName="Sheet12"/>
  <dimension ref="B1:J32"/>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6384" width="9" style="3"/>
  </cols>
  <sheetData>
    <row r="1" spans="2:10" s="18" customFormat="1" ht="12">
      <c r="I1" s="19" t="str" cm="1">
        <f t="array" aca="1" ref="I1" ca="1">"政党届出-"&amp;MID(CELL("filename",F1),FIND("]",CELL("filename",F1))+1,31)</f>
        <v>政党届出-10</v>
      </c>
    </row>
    <row r="2" spans="2:10" ht="7.5" customHeight="1"/>
    <row r="3" spans="2:10" ht="17.25">
      <c r="F3" s="16" t="s">
        <v>62</v>
      </c>
      <c r="G3" s="17"/>
      <c r="H3" s="17"/>
      <c r="I3" s="17"/>
    </row>
    <row r="4" spans="2:10">
      <c r="J4" s="54"/>
    </row>
    <row r="5" spans="2:10">
      <c r="B5" s="55"/>
      <c r="J5" s="54"/>
    </row>
    <row r="6" spans="2:10" ht="45" customHeight="1">
      <c r="B6" s="55" t="s">
        <v>72</v>
      </c>
      <c r="F6" s="302" t="str">
        <f>"　"&amp;TEXT(入力シート!B4,"ggge年m月d日")&amp;"執行の衆議院小選挙区選出議員選挙の"&amp;入力シート!B7&amp;"における下記の候補者は、"&amp;C10&amp;"下記の事由により、本"&amp;IF(入力シート!B13="","政党（政治団体）",入力シート!B13)&amp;"に所属する者でなくなったので、届け出ます。"</f>
        <v>　令和8年　月　日執行の衆議院小選挙区選出議員選挙の徳島県第　　区における下記の候補者は、令和　年　月　日下記の事由により、本政党（政治団体）に所属する者でなくなったので、届け出ます。</v>
      </c>
      <c r="G6" s="302"/>
      <c r="H6" s="302"/>
      <c r="I6" s="302"/>
    </row>
    <row r="8" spans="2:10">
      <c r="B8" s="55" t="s">
        <v>82</v>
      </c>
    </row>
    <row r="9" spans="2:10" ht="15" thickBot="1">
      <c r="B9" s="61" t="s">
        <v>93</v>
      </c>
      <c r="F9" s="306" t="s">
        <v>61</v>
      </c>
      <c r="G9" s="306"/>
      <c r="H9" s="53"/>
    </row>
    <row r="10" spans="2:10" ht="15" thickBot="1">
      <c r="B10" s="61"/>
      <c r="C10" s="168" t="s">
        <v>61</v>
      </c>
      <c r="D10" s="169"/>
    </row>
    <row r="11" spans="2:10">
      <c r="B11" s="61"/>
    </row>
    <row r="13" spans="2:10">
      <c r="F13" s="34" t="s">
        <v>22</v>
      </c>
    </row>
    <row r="14" spans="2:10">
      <c r="G14" s="313" t="str">
        <f>IF(入力シート!B16="","",入力シート!B16)</f>
        <v/>
      </c>
      <c r="H14" s="313"/>
      <c r="I14" s="313"/>
    </row>
    <row r="16" spans="2:10">
      <c r="F16" s="172" t="s">
        <v>4</v>
      </c>
    </row>
    <row r="17" spans="6:9">
      <c r="G17" s="313" t="str">
        <f>IF(入力シート!B19="","",入力シート!B19)</f>
        <v/>
      </c>
      <c r="H17" s="313"/>
      <c r="I17" s="313"/>
    </row>
    <row r="19" spans="6:9">
      <c r="F19" s="172" t="s">
        <v>23</v>
      </c>
    </row>
    <row r="20" spans="6:9">
      <c r="G20" s="314" t="str">
        <f>IF(入力シート!B24="","",入力シート!B24)</f>
        <v>　</v>
      </c>
      <c r="H20" s="314"/>
      <c r="I20" s="314"/>
    </row>
    <row r="24" spans="6:9">
      <c r="F24" s="124" t="s">
        <v>232</v>
      </c>
    </row>
    <row r="26" spans="6:9">
      <c r="F26" s="151" t="str">
        <f>入力シート!B7&amp;"選挙長　"&amp;入力シート!B8&amp;"　殿"</f>
        <v>徳島県第　　区選挙長　　　　　　　　　　殿</v>
      </c>
      <c r="G26" s="67"/>
      <c r="H26" s="41"/>
      <c r="I26" s="67"/>
    </row>
    <row r="29" spans="6:9">
      <c r="F29" s="17" t="s">
        <v>37</v>
      </c>
      <c r="G29" s="17"/>
      <c r="H29" s="17"/>
      <c r="I29" s="17"/>
    </row>
    <row r="31" spans="6:9" ht="24" customHeight="1">
      <c r="F31" s="332" t="s">
        <v>63</v>
      </c>
      <c r="G31" s="332"/>
      <c r="H31" s="332" t="s">
        <v>64</v>
      </c>
      <c r="I31" s="332"/>
    </row>
    <row r="32" spans="6:9" ht="63" customHeight="1">
      <c r="F32" s="331" t="str">
        <f>IF(入力シート!B34="","",入力シート!B34)</f>
        <v>　</v>
      </c>
      <c r="G32" s="331"/>
      <c r="H32" s="330"/>
      <c r="I32" s="330"/>
    </row>
  </sheetData>
  <sheetProtection algorithmName="SHA-512" hashValue="EnXLlzji/9BisMfUGZc/DNs5dzHMVYq3x+irRbSfX//lYDEshAKrP5Z5/YgheAQkOwX2peHdUPqMe7lJn6jvOQ==" saltValue="62qZ6/h5/eIngXKqm8lyLg==" spinCount="100000" sheet="1" objects="1" scenarios="1" formatCells="0" formatRows="0" insertRows="0"/>
  <mergeCells count="9">
    <mergeCell ref="H32:I32"/>
    <mergeCell ref="F32:G32"/>
    <mergeCell ref="F6:I6"/>
    <mergeCell ref="F9:G9"/>
    <mergeCell ref="G14:I14"/>
    <mergeCell ref="G17:I17"/>
    <mergeCell ref="G20:I20"/>
    <mergeCell ref="H31:I31"/>
    <mergeCell ref="F31:G31"/>
  </mergeCells>
  <phoneticPr fontId="4"/>
  <dataValidations count="2">
    <dataValidation allowBlank="1" showInputMessage="1" showErrorMessage="1" prompt="和暦により入力してください（例:令和●年●月●日）" sqref="F9:G9" xr:uid="{A9D20814-0952-419D-A038-4ED812204488}"/>
    <dataValidation allowBlank="1" showInputMessage="1" showErrorMessage="1" prompt="署名による場合は空欄として印刷してください" sqref="G20:I20" xr:uid="{B58851B7-A4D1-438C-9466-7A754C03989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99B32-79FE-40B6-A1F0-4C0FB9F610FE}">
  <sheetPr codeName="Sheet13"/>
  <dimension ref="B1:J45"/>
  <sheetViews>
    <sheetView showGridLines="0" view="pageBreakPreview" topLeftCell="C1" zoomScaleNormal="100" zoomScaleSheetLayoutView="100" workbookViewId="0"/>
  </sheetViews>
  <sheetFormatPr defaultRowHeight="14.25"/>
  <cols>
    <col min="1" max="1" width="2" style="3" customWidth="1"/>
    <col min="2" max="4" width="15" style="3" customWidth="1"/>
    <col min="5" max="5" width="2" style="3" customWidth="1"/>
    <col min="6" max="6" width="13.5" style="3" customWidth="1"/>
    <col min="7" max="7" width="20" style="3" customWidth="1"/>
    <col min="8" max="8" width="35.5" style="3" customWidth="1"/>
    <col min="9" max="9" width="9" style="3" customWidth="1"/>
    <col min="10" max="10" width="4.625" style="3" customWidth="1"/>
    <col min="11" max="16384" width="9" style="3"/>
  </cols>
  <sheetData>
    <row r="1" spans="2:9" s="18" customFormat="1" ht="12">
      <c r="I1" s="19" t="str" cm="1">
        <f t="array" aca="1" ref="I1" ca="1">"政党届出-"&amp;MID(CELL("filename",H1),FIND("]",CELL("filename",H1))+1,31)</f>
        <v>政党届出-11</v>
      </c>
    </row>
    <row r="2" spans="2:9" ht="7.5" customHeight="1"/>
    <row r="3" spans="2:9" ht="17.25">
      <c r="F3" s="16" t="s">
        <v>65</v>
      </c>
      <c r="G3" s="17"/>
      <c r="H3" s="17"/>
      <c r="I3" s="17"/>
    </row>
    <row r="5" spans="2:9">
      <c r="B5" s="55" t="s">
        <v>72</v>
      </c>
      <c r="F5" s="302" t="str">
        <f>"　本"&amp;IF(入力シート!B13="","政党（政治団体）",入力シート!B13)&amp;"に所属する者の除名の手続については、下記のとおりです。"</f>
        <v>　本政党（政治団体）に所属する者の除名の手続については、下記のとおりです。</v>
      </c>
      <c r="G5" s="302"/>
      <c r="H5" s="302"/>
      <c r="I5" s="302"/>
    </row>
    <row r="7" spans="2:9">
      <c r="B7" s="55" t="s">
        <v>82</v>
      </c>
      <c r="F7" s="306" t="s">
        <v>61</v>
      </c>
      <c r="G7" s="306"/>
    </row>
    <row r="8" spans="2:9" ht="15" thickBot="1">
      <c r="B8" s="61" t="s">
        <v>94</v>
      </c>
    </row>
    <row r="9" spans="2:9" ht="15" thickBot="1">
      <c r="B9" s="61"/>
      <c r="C9" s="168" t="s">
        <v>61</v>
      </c>
      <c r="D9" s="169"/>
      <c r="G9" s="3" t="s">
        <v>22</v>
      </c>
    </row>
    <row r="10" spans="2:9" ht="18" customHeight="1">
      <c r="G10" s="304" t="str">
        <f>IF(入力シート!B16="","",入力シート!B16)</f>
        <v/>
      </c>
      <c r="H10" s="304"/>
      <c r="I10" s="304"/>
    </row>
    <row r="11" spans="2:9" ht="6" customHeight="1"/>
    <row r="12" spans="2:9">
      <c r="G12" s="34" t="s">
        <v>4</v>
      </c>
    </row>
    <row r="13" spans="2:9" ht="18" customHeight="1">
      <c r="G13" s="304" t="str">
        <f>IF(入力シート!B19="","",入力シート!B19)</f>
        <v/>
      </c>
      <c r="H13" s="304"/>
      <c r="I13" s="304"/>
    </row>
    <row r="14" spans="2:9" ht="6" customHeight="1"/>
    <row r="15" spans="2:9">
      <c r="G15" s="34" t="s">
        <v>23</v>
      </c>
    </row>
    <row r="16" spans="2:9" ht="18" customHeight="1">
      <c r="G16" s="303" t="str">
        <f>IF(入力シート!B24="","",入力シート!B24)</f>
        <v>　</v>
      </c>
      <c r="H16" s="303"/>
      <c r="I16" s="303"/>
    </row>
    <row r="17" spans="6:10">
      <c r="G17" s="34"/>
    </row>
    <row r="18" spans="6:10">
      <c r="F18" s="124" t="s">
        <v>232</v>
      </c>
    </row>
    <row r="19" spans="6:10" ht="6" customHeight="1"/>
    <row r="20" spans="6:10">
      <c r="F20" s="151" t="str">
        <f>入力シート!B7&amp;"選挙長　"&amp;入力シート!B8&amp;"　殿"</f>
        <v>徳島県第　　区選挙長　　　　　　　　　　殿</v>
      </c>
      <c r="G20" s="67"/>
      <c r="H20" s="41"/>
      <c r="I20" s="67"/>
    </row>
    <row r="23" spans="6:10">
      <c r="F23" s="17" t="s">
        <v>37</v>
      </c>
      <c r="G23" s="17"/>
      <c r="H23" s="17"/>
      <c r="I23" s="17"/>
    </row>
    <row r="24" spans="6:10" ht="15" thickBot="1"/>
    <row r="25" spans="6:10" ht="39" customHeight="1">
      <c r="F25" s="333" t="s">
        <v>67</v>
      </c>
      <c r="G25" s="334"/>
      <c r="H25" s="337"/>
      <c r="I25" s="338"/>
      <c r="J25" s="54"/>
    </row>
    <row r="26" spans="6:10" ht="39" customHeight="1" thickBot="1">
      <c r="F26" s="335" t="s">
        <v>66</v>
      </c>
      <c r="G26" s="336"/>
      <c r="H26" s="325"/>
      <c r="I26" s="326"/>
    </row>
    <row r="27" spans="6:10">
      <c r="F27" s="50"/>
      <c r="G27" s="50"/>
      <c r="H27" s="50"/>
      <c r="I27" s="50"/>
    </row>
    <row r="28" spans="6:10">
      <c r="F28" s="51"/>
      <c r="G28" s="51"/>
      <c r="H28" s="51"/>
      <c r="I28" s="51"/>
    </row>
    <row r="29" spans="6:10" ht="45" customHeight="1">
      <c r="F29" s="302" t="str">
        <f>"　"&amp;C9&amp;"上記の機関及び手続により、"&amp;TEXT(入力シート!B4,"ggge年m月d日")&amp;"執行の衆議院小選挙区選出議員選挙の"&amp;入力シート!B7&amp;"における下記候補者に係る除名が適正に行われたことを誓います。"</f>
        <v>　令和　年　月　日上記の機関及び手続により、令和8年　月　日執行の衆議院小選挙区選出議員選挙の徳島県第　　区における下記候補者に係る除名が適正に行われたことを誓います。</v>
      </c>
      <c r="G29" s="302"/>
      <c r="H29" s="302"/>
      <c r="I29" s="302"/>
    </row>
    <row r="31" spans="6:10">
      <c r="F31" s="306" t="s">
        <v>61</v>
      </c>
      <c r="G31" s="306"/>
    </row>
    <row r="33" spans="6:9">
      <c r="G33" s="3" t="s">
        <v>22</v>
      </c>
    </row>
    <row r="34" spans="6:9" ht="18" customHeight="1">
      <c r="G34" s="304" t="str">
        <f>IF(入力シート!B16="","",入力シート!B16)</f>
        <v/>
      </c>
      <c r="H34" s="304"/>
      <c r="I34" s="304"/>
    </row>
    <row r="35" spans="6:9" ht="6" customHeight="1"/>
    <row r="36" spans="6:9">
      <c r="G36" s="34" t="s">
        <v>4</v>
      </c>
    </row>
    <row r="37" spans="6:9" ht="18" customHeight="1">
      <c r="G37" s="304" t="str">
        <f>IF(入力シート!B19="","",入力シート!B19)</f>
        <v/>
      </c>
      <c r="H37" s="304"/>
      <c r="I37" s="304"/>
    </row>
    <row r="38" spans="6:9" ht="6" customHeight="1"/>
    <row r="39" spans="6:9">
      <c r="G39" s="34" t="s">
        <v>23</v>
      </c>
    </row>
    <row r="40" spans="6:9" ht="18" customHeight="1">
      <c r="G40" s="303" t="str">
        <f>IF(入力シート!B24="","",入力シート!B24)</f>
        <v>　</v>
      </c>
      <c r="H40" s="303"/>
      <c r="I40" s="303"/>
    </row>
    <row r="43" spans="6:9">
      <c r="F43" s="17" t="s">
        <v>37</v>
      </c>
      <c r="G43" s="17"/>
      <c r="H43" s="17"/>
      <c r="I43" s="17"/>
    </row>
    <row r="45" spans="6:9" ht="18" customHeight="1">
      <c r="G45" s="3" t="s">
        <v>68</v>
      </c>
      <c r="H45" s="308" t="str">
        <f>IF(入力シート!B34="","",入力シート!B34)</f>
        <v>　</v>
      </c>
      <c r="I45" s="308"/>
    </row>
  </sheetData>
  <sheetProtection algorithmName="SHA-512" hashValue="93ZRp/T0JvY4urfLe55kLB8rkn7NUvFMo5rzVoEtjfvsA5N4J+L1PrzwV+AypNx8lhRFZzA32EZhTNl35iND8w==" saltValue="eOyF6Ni5uYVJ25yGHXcNhg==" spinCount="100000" sheet="1" objects="1" scenarios="1" formatCells="0" formatRows="0" insertRows="0"/>
  <mergeCells count="15">
    <mergeCell ref="G40:I40"/>
    <mergeCell ref="F25:G25"/>
    <mergeCell ref="H45:I45"/>
    <mergeCell ref="F26:G26"/>
    <mergeCell ref="H26:I26"/>
    <mergeCell ref="F29:I29"/>
    <mergeCell ref="F31:G31"/>
    <mergeCell ref="G34:I34"/>
    <mergeCell ref="G37:I37"/>
    <mergeCell ref="H25:I25"/>
    <mergeCell ref="F5:I5"/>
    <mergeCell ref="F7:G7"/>
    <mergeCell ref="G10:I10"/>
    <mergeCell ref="G13:I13"/>
    <mergeCell ref="G16:I16"/>
  </mergeCells>
  <phoneticPr fontId="4"/>
  <dataValidations count="2">
    <dataValidation allowBlank="1" showInputMessage="1" showErrorMessage="1" prompt="和暦により入力してください（例:令和●年●月●日）" sqref="F7:G7 F31:G31" xr:uid="{685E819E-8E1F-4A7A-9819-F07ECAF02F59}"/>
    <dataValidation allowBlank="1" showInputMessage="1" showErrorMessage="1" prompt="署名による場合は空欄として印刷してください" sqref="G40:I40 G16:I16" xr:uid="{5C76603E-B42E-46CC-B664-FA9C3B15C11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C205-91D7-4D94-930E-EA3B4D5EE5BE}">
  <sheetPr codeName="Sheet16"/>
  <dimension ref="B1:J28"/>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6384" width="9" style="3"/>
  </cols>
  <sheetData>
    <row r="1" spans="2:10" s="18" customFormat="1" ht="12">
      <c r="I1" s="19" t="str" cm="1">
        <f t="array" aca="1" ref="I1" ca="1">"政党届出-"&amp;MID(CELL("filename",F1),FIND("]",CELL("filename",F1))+1,31)</f>
        <v>政党届出-12</v>
      </c>
    </row>
    <row r="2" spans="2:10" ht="7.5" customHeight="1"/>
    <row r="3" spans="2:10" ht="17.25">
      <c r="F3" s="16" t="s">
        <v>95</v>
      </c>
      <c r="G3" s="17"/>
      <c r="H3" s="17"/>
      <c r="I3" s="17"/>
    </row>
    <row r="4" spans="2:10">
      <c r="J4" s="54"/>
    </row>
    <row r="5" spans="2:10">
      <c r="B5" s="55" t="s">
        <v>72</v>
      </c>
      <c r="J5" s="54"/>
    </row>
    <row r="6" spans="2:10" ht="60" customHeight="1">
      <c r="F6" s="332" t="s">
        <v>96</v>
      </c>
      <c r="G6" s="332"/>
      <c r="H6" s="339" t="str">
        <f>IF(入力シート!B16="","",入力シート!B16)</f>
        <v/>
      </c>
      <c r="I6" s="339"/>
    </row>
    <row r="7" spans="2:10" ht="60" customHeight="1">
      <c r="F7" s="332" t="s">
        <v>63</v>
      </c>
      <c r="G7" s="332"/>
      <c r="H7" s="339" t="str">
        <f>IF(入力シート!B34="","",入力シート!B34)</f>
        <v>　</v>
      </c>
      <c r="I7" s="339"/>
    </row>
    <row r="8" spans="2:10" ht="60" customHeight="1">
      <c r="F8" s="340" t="s">
        <v>97</v>
      </c>
      <c r="G8" s="340"/>
      <c r="H8" s="330"/>
      <c r="I8" s="330"/>
    </row>
    <row r="10" spans="2:10" ht="31.5" customHeight="1">
      <c r="B10" s="55"/>
      <c r="F10" s="302" t="str">
        <f>"　上のとおり"&amp;TEXT(入力シート!B4,"ggge年m月d日")&amp;"執行の衆議院小選挙区選出議員選挙の"&amp;入力シート!B7&amp;"における候補者の取下げの届出をします。"</f>
        <v>　上のとおり令和8年　月　日執行の衆議院小選挙区選出議員選挙の徳島県第　　区における候補者の取下げの届出をします。</v>
      </c>
      <c r="G10" s="302"/>
      <c r="H10" s="302"/>
      <c r="I10" s="302"/>
    </row>
    <row r="13" spans="2:10">
      <c r="F13" s="306" t="s">
        <v>61</v>
      </c>
      <c r="G13" s="306"/>
      <c r="H13" s="53"/>
    </row>
    <row r="16" spans="2:10">
      <c r="F16" s="160" t="s">
        <v>22</v>
      </c>
    </row>
    <row r="17" spans="6:9">
      <c r="G17" s="313" t="str">
        <f>IF(入力シート!B16="","",入力シート!B16)</f>
        <v/>
      </c>
      <c r="H17" s="313"/>
      <c r="I17" s="313"/>
    </row>
    <row r="18" spans="6:9">
      <c r="G18" s="67"/>
      <c r="H18" s="67"/>
      <c r="I18" s="67"/>
    </row>
    <row r="19" spans="6:9">
      <c r="F19" s="79" t="s">
        <v>4</v>
      </c>
      <c r="G19" s="67"/>
      <c r="H19" s="67"/>
      <c r="I19" s="67"/>
    </row>
    <row r="20" spans="6:9">
      <c r="G20" s="313" t="str">
        <f>IF(入力シート!B19="","",入力シート!B19)</f>
        <v/>
      </c>
      <c r="H20" s="313"/>
      <c r="I20" s="313"/>
    </row>
    <row r="21" spans="6:9">
      <c r="G21" s="67"/>
      <c r="H21" s="67"/>
      <c r="I21" s="67"/>
    </row>
    <row r="22" spans="6:9">
      <c r="F22" s="79" t="s">
        <v>23</v>
      </c>
      <c r="G22" s="67"/>
      <c r="H22" s="67"/>
      <c r="I22" s="67"/>
    </row>
    <row r="23" spans="6:9">
      <c r="G23" s="314" t="str">
        <f>IF(入力シート!B24="","",入力シート!B24)</f>
        <v>　</v>
      </c>
      <c r="H23" s="314"/>
      <c r="I23" s="314"/>
    </row>
    <row r="26" spans="6:9">
      <c r="F26" s="124" t="s">
        <v>232</v>
      </c>
    </row>
    <row r="28" spans="6:9">
      <c r="F28" s="151" t="str">
        <f>入力シート!B7&amp;"選挙長　"&amp;入力シート!B8&amp;"　殿"</f>
        <v>徳島県第　　区選挙長　　　　　　　　　　殿</v>
      </c>
      <c r="G28" s="67"/>
      <c r="H28" s="41"/>
      <c r="I28" s="67"/>
    </row>
  </sheetData>
  <sheetProtection algorithmName="SHA-512" hashValue="BfAIKJiiyZ62ArME9R8g9Sv78Wzebl1EWNofxbkiGcfPE4jo3QJKr7iJF8d3ox+2pxdWh6R9GkfBwsa4CiKF9Q==" saltValue="e0aQLtaNPMxBQyOGMQPhOQ==" spinCount="100000" sheet="1" objects="1" scenarios="1" formatCells="0" formatRows="0" insertRows="0"/>
  <mergeCells count="11">
    <mergeCell ref="F13:G13"/>
    <mergeCell ref="G17:I17"/>
    <mergeCell ref="G20:I20"/>
    <mergeCell ref="G23:I23"/>
    <mergeCell ref="F6:G6"/>
    <mergeCell ref="H6:I6"/>
    <mergeCell ref="F8:G8"/>
    <mergeCell ref="H8:I8"/>
    <mergeCell ref="F7:G7"/>
    <mergeCell ref="H7:I7"/>
    <mergeCell ref="F10:I10"/>
  </mergeCells>
  <phoneticPr fontId="4"/>
  <dataValidations count="2">
    <dataValidation allowBlank="1" showInputMessage="1" showErrorMessage="1" prompt="和暦により入力してください（例:令和●年●月●日）" sqref="F13:G13" xr:uid="{49596273-E0A5-44DE-8D80-04D2BCE1A50F}"/>
    <dataValidation allowBlank="1" showInputMessage="1" showErrorMessage="1" prompt="署名による場合は空欄として印刷してください" sqref="G23:I23" xr:uid="{D17A86CC-89B3-4C81-93A2-B33F5B90F6C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1919E-067C-4FC2-ACE4-C9BC3F49E81A}">
  <sheetPr codeName="Sheet17"/>
  <dimension ref="B1:K26"/>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政党届出-13</v>
      </c>
    </row>
    <row r="2" spans="2:11" ht="7.5" customHeight="1"/>
    <row r="3" spans="2:11" ht="17.25">
      <c r="F3" s="16" t="s">
        <v>99</v>
      </c>
      <c r="G3" s="17"/>
      <c r="H3" s="17"/>
      <c r="I3" s="17"/>
      <c r="J3" s="17"/>
    </row>
    <row r="4" spans="2:11">
      <c r="K4" s="54"/>
    </row>
    <row r="5" spans="2:11">
      <c r="B5" s="55" t="s">
        <v>72</v>
      </c>
    </row>
    <row r="6" spans="2:11" ht="30" customHeight="1">
      <c r="B6" s="55"/>
      <c r="F6" s="302" t="str">
        <f>"　"&amp;TEXT(入力シート!B4,"ggge年m月d日")&amp;"執行の衆議院小選挙区選出議員選挙"&amp;入力シート!B7&amp;"における選挙事務所を次のとおり設置したので、公職選挙法第130条第2項の規定により届け出ます。"</f>
        <v>　令和8年　月　日執行の衆議院小選挙区選出議員選挙徳島県第　　区における選挙事務所を次のとおり設置したので、公職選挙法第130条第2項の規定により届け出ます。</v>
      </c>
      <c r="G6" s="302"/>
      <c r="H6" s="302"/>
      <c r="I6" s="302"/>
      <c r="J6" s="302"/>
    </row>
    <row r="9" spans="2:11">
      <c r="F9" s="306" t="s">
        <v>61</v>
      </c>
      <c r="G9" s="306"/>
      <c r="H9" s="53"/>
      <c r="I9" s="53"/>
    </row>
    <row r="12" spans="2:11">
      <c r="F12" s="34" t="s">
        <v>22</v>
      </c>
    </row>
    <row r="13" spans="2:11">
      <c r="G13" s="313" t="str">
        <f>IF(入力シート!B16="","",入力シート!B16)</f>
        <v/>
      </c>
      <c r="H13" s="313"/>
      <c r="I13" s="313"/>
      <c r="J13" s="313"/>
    </row>
    <row r="15" spans="2:11">
      <c r="F15" s="172" t="s">
        <v>23</v>
      </c>
    </row>
    <row r="16" spans="2:11">
      <c r="G16" s="314" t="str">
        <f>IF(入力シート!B24="","",入力シート!B24)</f>
        <v>　</v>
      </c>
      <c r="H16" s="314"/>
      <c r="I16" s="314"/>
      <c r="J16" s="314"/>
    </row>
    <row r="20" spans="2:11">
      <c r="F20" s="162"/>
      <c r="G20" s="3" t="s">
        <v>100</v>
      </c>
      <c r="H20" s="41"/>
      <c r="I20" s="41"/>
      <c r="J20" s="67"/>
    </row>
    <row r="23" spans="2:11">
      <c r="B23" s="55"/>
      <c r="K23" s="54"/>
    </row>
    <row r="24" spans="2:11" ht="45.75" customHeight="1">
      <c r="F24" s="342" t="s">
        <v>102</v>
      </c>
      <c r="G24" s="343"/>
      <c r="H24" s="346"/>
      <c r="I24" s="346"/>
      <c r="J24" s="346"/>
    </row>
    <row r="25" spans="2:11">
      <c r="F25" s="344"/>
      <c r="G25" s="345"/>
      <c r="H25" s="69" t="s">
        <v>104</v>
      </c>
      <c r="I25" s="161"/>
      <c r="J25" s="68" t="s">
        <v>105</v>
      </c>
    </row>
    <row r="26" spans="2:11" ht="60" customHeight="1">
      <c r="F26" s="332" t="s">
        <v>103</v>
      </c>
      <c r="G26" s="332"/>
      <c r="H26" s="341" t="s">
        <v>41</v>
      </c>
      <c r="I26" s="341"/>
      <c r="J26" s="341"/>
    </row>
  </sheetData>
  <sheetProtection algorithmName="SHA-512" hashValue="XxUogMvMrgg9dmgaJwWXrrTuN3gzE+HM3tvNxB6nu6epH4JaO6QeohtRLnRUVlEsvnm2QspHj1xnNCobKB2mQA==" saltValue="awKgvzZfdZ86ehEx46nDYQ==" spinCount="100000" sheet="1" objects="1" scenarios="1" formatCells="0" formatRows="0" insertRows="0"/>
  <mergeCells count="8">
    <mergeCell ref="F26:G26"/>
    <mergeCell ref="H26:J26"/>
    <mergeCell ref="F6:J6"/>
    <mergeCell ref="F9:G9"/>
    <mergeCell ref="G13:J13"/>
    <mergeCell ref="G16:J16"/>
    <mergeCell ref="F24:G25"/>
    <mergeCell ref="H24:J24"/>
  </mergeCells>
  <phoneticPr fontId="4"/>
  <dataValidations count="2">
    <dataValidation allowBlank="1" showInputMessage="1" showErrorMessage="1" prompt="和暦により入力してください（例:令和●年●月●日）" sqref="F9:G9 H26:J26" xr:uid="{B93B9FAB-F668-4BD1-8405-032A6A42E034}"/>
    <dataValidation allowBlank="1" showInputMessage="1" showErrorMessage="1" prompt="署名による場合は空欄として印刷してください" sqref="G16:J16" xr:uid="{01C097AF-4F08-49C0-9E56-34D9E60721C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先の県又は市町村名を、ドロップダウンリストから選択してください" xr:uid="{E37E7A47-2591-451A-9EAC-CEC2A5390102}">
          <x14:formula1>
            <xm:f>入力シート!$D$2:$D$26</xm:f>
          </x14:formula1>
          <xm:sqref>F20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4A6C2-8BFF-4069-BA97-9D526857E825}">
  <sheetPr codeName="Sheet18"/>
  <dimension ref="B1:K2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政党届出-14</v>
      </c>
    </row>
    <row r="2" spans="2:11" ht="7.5" customHeight="1"/>
    <row r="3" spans="2:11" ht="17.25">
      <c r="F3" s="16" t="s">
        <v>99</v>
      </c>
      <c r="G3" s="17"/>
      <c r="H3" s="17"/>
      <c r="I3" s="17"/>
      <c r="J3" s="17"/>
    </row>
    <row r="4" spans="2:11">
      <c r="K4" s="54"/>
    </row>
    <row r="5" spans="2:11">
      <c r="B5" s="55" t="s">
        <v>72</v>
      </c>
    </row>
    <row r="6" spans="2:11" ht="30" customHeight="1">
      <c r="B6" s="55"/>
      <c r="F6" s="302" t="str">
        <f>"　"&amp;TEXT(入力シート!B4,"ggge年m月d日")&amp;"執行の衆議院小選挙区選出議員選挙"&amp;入力シート!B7&amp;"における選挙事務所を次のとおり設置したので、公職選挙法第130条第2項の規定により届け出ます。"</f>
        <v>　令和8年　月　日執行の衆議院小選挙区選出議員選挙徳島県第　　区における選挙事務所を次のとおり設置したので、公職選挙法第130条第2項の規定により届け出ます。</v>
      </c>
      <c r="G6" s="302"/>
      <c r="H6" s="302"/>
      <c r="I6" s="302"/>
      <c r="J6" s="302"/>
    </row>
    <row r="9" spans="2:11">
      <c r="F9" s="306" t="s">
        <v>61</v>
      </c>
      <c r="G9" s="306"/>
      <c r="H9" s="53"/>
      <c r="I9" s="53"/>
    </row>
    <row r="12" spans="2:11">
      <c r="F12" s="39" t="s">
        <v>108</v>
      </c>
    </row>
    <row r="13" spans="2:11">
      <c r="G13" s="314" t="str">
        <f>IF(入力シート!B34="","",入力シート!B34)</f>
        <v>　</v>
      </c>
      <c r="H13" s="314"/>
      <c r="I13" s="314"/>
      <c r="J13" s="314"/>
    </row>
    <row r="17" spans="2:11">
      <c r="F17" s="162"/>
      <c r="G17" s="3" t="s">
        <v>100</v>
      </c>
      <c r="H17" s="41"/>
      <c r="I17" s="41"/>
      <c r="J17" s="67"/>
    </row>
    <row r="20" spans="2:11">
      <c r="B20" s="55"/>
      <c r="K20" s="54"/>
    </row>
    <row r="21" spans="2:11" ht="45.75" customHeight="1">
      <c r="F21" s="342" t="s">
        <v>102</v>
      </c>
      <c r="G21" s="343"/>
      <c r="H21" s="346"/>
      <c r="I21" s="346"/>
      <c r="J21" s="346"/>
    </row>
    <row r="22" spans="2:11">
      <c r="F22" s="344"/>
      <c r="G22" s="345"/>
      <c r="H22" s="69" t="s">
        <v>104</v>
      </c>
      <c r="I22" s="161"/>
      <c r="J22" s="68" t="s">
        <v>105</v>
      </c>
    </row>
    <row r="23" spans="2:11" ht="60" customHeight="1">
      <c r="F23" s="332" t="s">
        <v>103</v>
      </c>
      <c r="G23" s="332"/>
      <c r="H23" s="341" t="s">
        <v>41</v>
      </c>
      <c r="I23" s="341"/>
      <c r="J23" s="341"/>
    </row>
  </sheetData>
  <sheetProtection algorithmName="SHA-512" hashValue="2BN+RXwxHbmKjEmSua+PSPQ4UJf0m+8QiCBRHU4B046mTAcDi2k6lOMy0ATqvkkY3GB3hDzUbXrvJHgU6ELNzA==" saltValue="gH09yEOdDT45OeL9zYkKPQ==" spinCount="100000" sheet="1" objects="1" scenarios="1" formatCells="0" formatRows="0" insertRows="0"/>
  <mergeCells count="7">
    <mergeCell ref="F23:G23"/>
    <mergeCell ref="H23:J23"/>
    <mergeCell ref="F6:J6"/>
    <mergeCell ref="F9:G9"/>
    <mergeCell ref="G13:J13"/>
    <mergeCell ref="F21:G22"/>
    <mergeCell ref="H21:J21"/>
  </mergeCells>
  <phoneticPr fontId="4"/>
  <dataValidations count="2">
    <dataValidation allowBlank="1" showInputMessage="1" showErrorMessage="1" prompt="和暦により入力してください（例:令和●年●月●日）" sqref="H23:J23 F9:G9" xr:uid="{BB41488E-0E56-4EF5-A06E-2DD380A4FDD7}"/>
    <dataValidation allowBlank="1" showInputMessage="1" showErrorMessage="1" prompt="署名による場合は空欄として印刷してください" sqref="G13:J13" xr:uid="{F936DC64-144F-47DC-BC2F-5F934BA033FC}"/>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先の県又は市町村名を、ドロップダウンリストから選択してください" xr:uid="{5E841DDB-AABA-4B3E-AE64-6A5404D32369}">
          <x14:formula1>
            <xm:f>入力シート!$D$2:$D$26</xm:f>
          </x14:formula1>
          <xm:sqref>F17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1050-D262-4FAA-9C81-F3764E9E9A9A}">
  <sheetPr codeName="Sheet19"/>
  <dimension ref="B1:K27"/>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政党届出-15</v>
      </c>
    </row>
    <row r="2" spans="2:11" ht="7.5" customHeight="1"/>
    <row r="3" spans="2:11" ht="17.25">
      <c r="F3" s="16" t="s">
        <v>109</v>
      </c>
      <c r="G3" s="17"/>
      <c r="H3" s="17"/>
      <c r="I3" s="17"/>
      <c r="J3" s="17"/>
    </row>
    <row r="4" spans="2:11">
      <c r="K4" s="54"/>
    </row>
    <row r="5" spans="2:11">
      <c r="B5" s="55" t="s">
        <v>72</v>
      </c>
    </row>
    <row r="6" spans="2:11" ht="30" customHeight="1">
      <c r="B6" s="55"/>
      <c r="F6" s="302" t="str">
        <f>"　"&amp;TEXT(入力シート!B4,"ggge年m月d日")&amp;"執行の衆議院小選挙区選出議員選挙"&amp;入力シート!B7&amp;"における選挙事務所を次のとおり異動したので、公職選挙法第130条第2項の規定により届け出ます。"</f>
        <v>　令和8年　月　日執行の衆議院小選挙区選出議員選挙徳島県第　　区における選挙事務所を次のとおり異動したので、公職選挙法第130条第2項の規定により届け出ます。</v>
      </c>
      <c r="G6" s="302"/>
      <c r="H6" s="302"/>
      <c r="I6" s="302"/>
      <c r="J6" s="302"/>
    </row>
    <row r="9" spans="2:11">
      <c r="F9" s="306" t="s">
        <v>61</v>
      </c>
      <c r="G9" s="306"/>
      <c r="H9" s="53"/>
      <c r="I9" s="53"/>
    </row>
    <row r="12" spans="2:11">
      <c r="F12" s="34" t="s">
        <v>22</v>
      </c>
    </row>
    <row r="13" spans="2:11">
      <c r="G13" s="313" t="str">
        <f>IF(入力シート!B16="","",入力シート!B16)</f>
        <v/>
      </c>
      <c r="H13" s="313"/>
      <c r="I13" s="313"/>
      <c r="J13" s="313"/>
    </row>
    <row r="15" spans="2:11">
      <c r="F15" s="172" t="s">
        <v>23</v>
      </c>
    </row>
    <row r="16" spans="2:11">
      <c r="G16" s="314" t="str">
        <f>IF(入力シート!B24="","",入力シート!B24)</f>
        <v>　</v>
      </c>
      <c r="H16" s="314"/>
      <c r="I16" s="314"/>
      <c r="J16" s="314"/>
    </row>
    <row r="20" spans="2:11">
      <c r="F20" s="162"/>
      <c r="G20" s="3" t="s">
        <v>100</v>
      </c>
      <c r="H20" s="41"/>
      <c r="I20" s="41"/>
      <c r="J20" s="67"/>
    </row>
    <row r="23" spans="2:11">
      <c r="B23" s="55"/>
      <c r="K23" s="54"/>
    </row>
    <row r="24" spans="2:11" ht="45.75" customHeight="1">
      <c r="F24" s="348" t="s">
        <v>110</v>
      </c>
      <c r="G24" s="349"/>
      <c r="H24" s="346"/>
      <c r="I24" s="346"/>
      <c r="J24" s="346"/>
    </row>
    <row r="25" spans="2:11">
      <c r="F25" s="350"/>
      <c r="G25" s="351"/>
      <c r="H25" s="69" t="s">
        <v>104</v>
      </c>
      <c r="I25" s="161"/>
      <c r="J25" s="68" t="s">
        <v>105</v>
      </c>
    </row>
    <row r="26" spans="2:11" ht="60" customHeight="1">
      <c r="F26" s="347" t="s">
        <v>111</v>
      </c>
      <c r="G26" s="347"/>
      <c r="H26" s="346"/>
      <c r="I26" s="346"/>
      <c r="J26" s="346"/>
    </row>
    <row r="27" spans="2:11" ht="60" customHeight="1">
      <c r="F27" s="332" t="s">
        <v>112</v>
      </c>
      <c r="G27" s="332"/>
      <c r="H27" s="341" t="s">
        <v>41</v>
      </c>
      <c r="I27" s="341"/>
      <c r="J27" s="341"/>
    </row>
  </sheetData>
  <sheetProtection algorithmName="SHA-512" hashValue="Gw1jushEw7bRKrGMYo2i41Y3Yvx0rNvXRtswNjs/LS66fwLWyp/9SSk9BR6XqtJGGFkOVlzAUl5D6w60Ls2H0A==" saltValue="Cyu9oVir2cG7OGj5b4mLLQ==" spinCount="100000" sheet="1" objects="1" scenarios="1" formatCells="0" formatRows="0" insertRows="0"/>
  <mergeCells count="10">
    <mergeCell ref="F27:G27"/>
    <mergeCell ref="H27:J27"/>
    <mergeCell ref="F26:G26"/>
    <mergeCell ref="H26:J26"/>
    <mergeCell ref="F6:J6"/>
    <mergeCell ref="F9:G9"/>
    <mergeCell ref="G13:J13"/>
    <mergeCell ref="G16:J16"/>
    <mergeCell ref="F24:G25"/>
    <mergeCell ref="H24:J24"/>
  </mergeCells>
  <phoneticPr fontId="4"/>
  <dataValidations count="2">
    <dataValidation allowBlank="1" showInputMessage="1" showErrorMessage="1" prompt="和暦により入力してください（例:令和●年●月●日）" sqref="F9:G9 H27:J27" xr:uid="{C5C1BC82-A22A-465A-8A9B-2C29852B9849}"/>
    <dataValidation allowBlank="1" showInputMessage="1" showErrorMessage="1" prompt="署名による場合は空欄として印刷してください" sqref="G16:J16" xr:uid="{9506A12E-9727-4F2F-B2E0-55757A82241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先の県又は市町村名を、ドロップダウンリストから選択してください" xr:uid="{C2F5E837-D533-453A-8681-228B85209728}">
          <x14:formula1>
            <xm:f>入力シート!$D$2:$D$26</xm:f>
          </x14:formula1>
          <xm:sqref>F20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E71D-0A3B-45C8-8891-2948A20AE1E3}">
  <sheetPr codeName="Sheet3">
    <tabColor theme="8" tint="-0.499984740745262"/>
  </sheetPr>
  <dimension ref="A1:I72"/>
  <sheetViews>
    <sheetView showGridLines="0" view="pageBreakPreview" zoomScaleNormal="100" zoomScaleSheetLayoutView="100" workbookViewId="0">
      <selection activeCell="B4" sqref="B4"/>
    </sheetView>
  </sheetViews>
  <sheetFormatPr defaultRowHeight="16.5"/>
  <cols>
    <col min="1" max="1" width="20" style="2" customWidth="1"/>
    <col min="2" max="2" width="65" style="101" customWidth="1"/>
    <col min="3" max="3" width="2.625" style="2" customWidth="1"/>
    <col min="4" max="4" width="12.5" style="2" customWidth="1"/>
    <col min="5" max="5" width="20" style="2" customWidth="1"/>
    <col min="6" max="6" width="4.5" style="2" customWidth="1"/>
    <col min="7" max="7" width="16.875" style="2" bestFit="1" customWidth="1"/>
    <col min="8" max="9" width="20" style="2" customWidth="1"/>
    <col min="10" max="16384" width="9" style="2"/>
  </cols>
  <sheetData>
    <row r="1" spans="1:8">
      <c r="A1" s="111" t="s">
        <v>210</v>
      </c>
      <c r="B1" s="112"/>
      <c r="C1" s="111"/>
      <c r="D1" s="226" t="s">
        <v>208</v>
      </c>
      <c r="E1" s="226"/>
      <c r="F1" s="226"/>
      <c r="G1" s="226" t="s">
        <v>209</v>
      </c>
      <c r="H1" s="226"/>
    </row>
    <row r="2" spans="1:8">
      <c r="A2" s="109" t="s">
        <v>3</v>
      </c>
      <c r="B2" s="231" t="s">
        <v>282</v>
      </c>
      <c r="C2" s="111"/>
      <c r="D2" s="226" t="s">
        <v>101</v>
      </c>
      <c r="E2" s="228" t="s">
        <v>272</v>
      </c>
      <c r="F2" s="226"/>
      <c r="G2" s="226" t="s">
        <v>271</v>
      </c>
      <c r="H2" s="228" t="s">
        <v>266</v>
      </c>
    </row>
    <row r="3" spans="1:8">
      <c r="A3" s="109" t="s">
        <v>211</v>
      </c>
      <c r="B3" s="231" t="s">
        <v>25</v>
      </c>
      <c r="C3" s="111"/>
      <c r="D3" s="226" t="s">
        <v>163</v>
      </c>
      <c r="E3" s="228" t="s">
        <v>252</v>
      </c>
      <c r="F3" s="226"/>
      <c r="G3" s="226" t="s">
        <v>196</v>
      </c>
      <c r="H3" s="228" t="s">
        <v>265</v>
      </c>
    </row>
    <row r="4" spans="1:8">
      <c r="A4" s="109" t="s">
        <v>212</v>
      </c>
      <c r="B4" s="230" t="s">
        <v>281</v>
      </c>
      <c r="C4" s="111"/>
      <c r="D4" s="226" t="s">
        <v>164</v>
      </c>
      <c r="E4" s="228" t="s">
        <v>253</v>
      </c>
      <c r="F4" s="226"/>
      <c r="G4" s="226" t="s">
        <v>197</v>
      </c>
      <c r="H4" s="228" t="s">
        <v>280</v>
      </c>
    </row>
    <row r="5" spans="1:8">
      <c r="A5" s="109" t="s">
        <v>207</v>
      </c>
      <c r="B5" s="230" t="s">
        <v>281</v>
      </c>
      <c r="C5" s="111"/>
      <c r="D5" s="226" t="s">
        <v>165</v>
      </c>
      <c r="E5" s="228" t="s">
        <v>254</v>
      </c>
      <c r="F5" s="226"/>
      <c r="G5" s="226"/>
      <c r="H5" s="226"/>
    </row>
    <row r="6" spans="1:8">
      <c r="A6" s="109"/>
      <c r="B6" s="110"/>
      <c r="C6" s="111"/>
      <c r="D6" s="226" t="s">
        <v>166</v>
      </c>
      <c r="E6" s="228" t="s">
        <v>255</v>
      </c>
      <c r="F6" s="226"/>
      <c r="G6" s="226"/>
      <c r="H6" s="226"/>
    </row>
    <row r="7" spans="1:8">
      <c r="A7" s="109" t="s">
        <v>40</v>
      </c>
      <c r="B7" s="102" t="s">
        <v>271</v>
      </c>
      <c r="C7" s="111"/>
      <c r="D7" s="226" t="s">
        <v>167</v>
      </c>
      <c r="E7" s="228" t="s">
        <v>273</v>
      </c>
      <c r="F7" s="226"/>
      <c r="G7" s="226"/>
      <c r="H7" s="226"/>
    </row>
    <row r="8" spans="1:8">
      <c r="A8" s="109" t="s">
        <v>24</v>
      </c>
      <c r="B8" s="121" t="str">
        <f>IFERROR(VLOOKUP(B7,G2:H4,2,FALSE),"")</f>
        <v>　　　　　　　　</v>
      </c>
      <c r="C8" s="111"/>
      <c r="D8" s="226" t="s">
        <v>168</v>
      </c>
      <c r="E8" s="228" t="s">
        <v>274</v>
      </c>
      <c r="F8" s="226"/>
      <c r="G8" s="226"/>
      <c r="H8" s="226"/>
    </row>
    <row r="9" spans="1:8">
      <c r="A9" s="109"/>
      <c r="B9" s="110"/>
      <c r="C9" s="111"/>
      <c r="D9" s="226" t="s">
        <v>169</v>
      </c>
      <c r="E9" s="228" t="s">
        <v>275</v>
      </c>
      <c r="F9" s="226"/>
      <c r="G9" s="226"/>
      <c r="H9" s="226"/>
    </row>
    <row r="10" spans="1:8">
      <c r="A10" s="99"/>
      <c r="B10" s="100"/>
      <c r="D10" s="226" t="s">
        <v>170</v>
      </c>
      <c r="E10" s="228" t="s">
        <v>256</v>
      </c>
      <c r="F10" s="226"/>
      <c r="G10" s="226"/>
      <c r="H10" s="226"/>
    </row>
    <row r="11" spans="1:8">
      <c r="A11" s="113" t="s">
        <v>213</v>
      </c>
      <c r="B11" s="118"/>
      <c r="C11" s="113"/>
      <c r="D11" s="226" t="s">
        <v>171</v>
      </c>
      <c r="E11" s="228" t="s">
        <v>257</v>
      </c>
      <c r="F11" s="226"/>
      <c r="G11" s="226"/>
      <c r="H11" s="226"/>
    </row>
    <row r="12" spans="1:8">
      <c r="A12" s="115" t="s">
        <v>231</v>
      </c>
      <c r="B12" s="102"/>
      <c r="C12" s="113"/>
      <c r="D12" s="226" t="s">
        <v>172</v>
      </c>
      <c r="E12" s="228" t="s">
        <v>276</v>
      </c>
      <c r="F12" s="226"/>
      <c r="G12" s="226"/>
      <c r="H12" s="226"/>
    </row>
    <row r="13" spans="1:8">
      <c r="A13" s="116"/>
      <c r="B13" s="119" t="str">
        <f>IF(B12="政党",B12,IF(B12="その他の政治団体","政治団体",""))</f>
        <v/>
      </c>
      <c r="C13" s="113"/>
      <c r="D13" s="226" t="s">
        <v>173</v>
      </c>
      <c r="E13" s="228" t="s">
        <v>258</v>
      </c>
      <c r="F13" s="226"/>
      <c r="G13" s="226"/>
      <c r="H13" s="226"/>
    </row>
    <row r="14" spans="1:8">
      <c r="A14" s="115"/>
      <c r="B14" s="118"/>
      <c r="C14" s="113"/>
      <c r="D14" s="226" t="s">
        <v>174</v>
      </c>
      <c r="E14" s="228" t="s">
        <v>259</v>
      </c>
      <c r="F14" s="226"/>
      <c r="G14" s="226"/>
      <c r="H14" s="226"/>
    </row>
    <row r="15" spans="1:8">
      <c r="A15" s="114" t="s">
        <v>2</v>
      </c>
      <c r="B15" s="103"/>
      <c r="C15" s="113"/>
      <c r="D15" s="226" t="s">
        <v>175</v>
      </c>
      <c r="E15" s="228" t="s">
        <v>260</v>
      </c>
      <c r="F15" s="226"/>
      <c r="G15" s="226"/>
      <c r="H15" s="226"/>
    </row>
    <row r="16" spans="1:8">
      <c r="A16" s="115" t="s">
        <v>3</v>
      </c>
      <c r="B16" s="103"/>
      <c r="C16" s="113"/>
      <c r="D16" s="226" t="s">
        <v>176</v>
      </c>
      <c r="E16" s="228" t="s">
        <v>277</v>
      </c>
      <c r="F16" s="226"/>
      <c r="G16" s="226"/>
      <c r="H16" s="226"/>
    </row>
    <row r="17" spans="1:8">
      <c r="A17" s="115"/>
      <c r="B17" s="118"/>
      <c r="C17" s="113"/>
      <c r="D17" s="226" t="s">
        <v>177</v>
      </c>
      <c r="E17" s="228" t="s">
        <v>187</v>
      </c>
      <c r="F17" s="226"/>
      <c r="G17" s="226"/>
      <c r="H17" s="226"/>
    </row>
    <row r="18" spans="1:8">
      <c r="A18" s="114" t="s">
        <v>214</v>
      </c>
      <c r="B18" s="104"/>
      <c r="C18" s="113"/>
      <c r="D18" s="226" t="s">
        <v>178</v>
      </c>
      <c r="E18" s="228" t="s">
        <v>188</v>
      </c>
      <c r="F18" s="226"/>
      <c r="G18" s="226"/>
      <c r="H18" s="226"/>
    </row>
    <row r="19" spans="1:8">
      <c r="A19" s="115" t="s">
        <v>4</v>
      </c>
      <c r="B19" s="105"/>
      <c r="C19" s="113"/>
      <c r="D19" s="226" t="s">
        <v>179</v>
      </c>
      <c r="E19" s="228" t="s">
        <v>189</v>
      </c>
      <c r="F19" s="226"/>
      <c r="G19" s="226"/>
      <c r="H19" s="226"/>
    </row>
    <row r="20" spans="1:8">
      <c r="A20" s="115" t="s">
        <v>215</v>
      </c>
      <c r="B20" s="103"/>
      <c r="C20" s="113"/>
      <c r="D20" s="226" t="s">
        <v>180</v>
      </c>
      <c r="E20" s="228" t="s">
        <v>261</v>
      </c>
      <c r="F20" s="226"/>
      <c r="G20" s="226"/>
      <c r="H20" s="226"/>
    </row>
    <row r="21" spans="1:8">
      <c r="A21" s="115"/>
      <c r="B21" s="118"/>
      <c r="C21" s="113"/>
      <c r="D21" s="226" t="s">
        <v>181</v>
      </c>
      <c r="E21" s="228" t="s">
        <v>262</v>
      </c>
      <c r="F21" s="226"/>
      <c r="G21" s="226"/>
      <c r="H21" s="226"/>
    </row>
    <row r="22" spans="1:8">
      <c r="A22" s="115" t="s">
        <v>216</v>
      </c>
      <c r="B22" s="105"/>
      <c r="C22" s="113"/>
      <c r="D22" s="226" t="s">
        <v>182</v>
      </c>
      <c r="E22" s="228" t="s">
        <v>278</v>
      </c>
      <c r="F22" s="226"/>
      <c r="G22" s="226"/>
      <c r="H22" s="226"/>
    </row>
    <row r="23" spans="1:8">
      <c r="A23" s="115" t="s">
        <v>217</v>
      </c>
      <c r="B23" s="105"/>
      <c r="C23" s="113"/>
      <c r="D23" s="226" t="s">
        <v>183</v>
      </c>
      <c r="E23" s="228" t="s">
        <v>190</v>
      </c>
      <c r="F23" s="226"/>
      <c r="G23" s="226"/>
      <c r="H23" s="226"/>
    </row>
    <row r="24" spans="1:8">
      <c r="A24" s="116" t="s">
        <v>218</v>
      </c>
      <c r="B24" s="119" t="str">
        <f>B22&amp;"　"&amp;B23</f>
        <v>　</v>
      </c>
      <c r="C24" s="113"/>
      <c r="D24" s="226" t="s">
        <v>184</v>
      </c>
      <c r="E24" s="228" t="s">
        <v>279</v>
      </c>
      <c r="F24" s="226"/>
      <c r="G24" s="226"/>
      <c r="H24" s="226"/>
    </row>
    <row r="25" spans="1:8">
      <c r="A25" s="115"/>
      <c r="B25" s="118"/>
      <c r="C25" s="113"/>
      <c r="D25" s="226" t="s">
        <v>185</v>
      </c>
      <c r="E25" s="228" t="s">
        <v>263</v>
      </c>
      <c r="F25" s="226"/>
      <c r="G25" s="226"/>
      <c r="H25" s="226"/>
    </row>
    <row r="26" spans="1:8">
      <c r="A26" s="117" t="s">
        <v>234</v>
      </c>
      <c r="B26" s="105"/>
      <c r="C26" s="113"/>
      <c r="D26" s="226" t="s">
        <v>186</v>
      </c>
      <c r="E26" s="228" t="s">
        <v>264</v>
      </c>
      <c r="F26" s="226"/>
      <c r="G26" s="226"/>
      <c r="H26" s="226"/>
    </row>
    <row r="27" spans="1:8">
      <c r="A27" s="115" t="s">
        <v>236</v>
      </c>
      <c r="B27" s="118"/>
      <c r="C27" s="113"/>
      <c r="G27" s="226"/>
      <c r="H27" s="226"/>
    </row>
    <row r="28" spans="1:8">
      <c r="A28" s="99"/>
    </row>
    <row r="29" spans="1:8">
      <c r="A29" s="156" t="s">
        <v>219</v>
      </c>
      <c r="B29" s="155"/>
      <c r="C29" s="156"/>
    </row>
    <row r="30" spans="1:8">
      <c r="A30" s="157" t="s">
        <v>2</v>
      </c>
      <c r="B30" s="103"/>
      <c r="C30" s="156"/>
    </row>
    <row r="31" spans="1:8">
      <c r="A31" s="154" t="s">
        <v>221</v>
      </c>
      <c r="B31" s="105"/>
      <c r="C31" s="156"/>
    </row>
    <row r="32" spans="1:8">
      <c r="A32" s="157" t="s">
        <v>2</v>
      </c>
      <c r="B32" s="103"/>
      <c r="C32" s="156"/>
    </row>
    <row r="33" spans="1:9">
      <c r="A33" s="154" t="s">
        <v>222</v>
      </c>
      <c r="B33" s="105"/>
      <c r="C33" s="156"/>
    </row>
    <row r="34" spans="1:9">
      <c r="A34" s="158" t="s">
        <v>220</v>
      </c>
      <c r="B34" s="119" t="str">
        <f>B31&amp;"　"&amp;B33</f>
        <v>　</v>
      </c>
      <c r="C34" s="156"/>
    </row>
    <row r="35" spans="1:9">
      <c r="A35" s="158" t="s">
        <v>224</v>
      </c>
      <c r="B35" s="119" t="str">
        <f>B30&amp;"　"&amp;B32</f>
        <v>　</v>
      </c>
      <c r="C35" s="156"/>
    </row>
    <row r="36" spans="1:9">
      <c r="A36" s="154"/>
      <c r="B36" s="155"/>
      <c r="C36" s="156"/>
    </row>
    <row r="37" spans="1:9">
      <c r="A37" s="154" t="s">
        <v>9</v>
      </c>
      <c r="B37" s="103"/>
      <c r="C37" s="156"/>
    </row>
    <row r="38" spans="1:9">
      <c r="A38" s="154" t="s">
        <v>10</v>
      </c>
      <c r="B38" s="103"/>
      <c r="C38" s="156"/>
    </row>
    <row r="39" spans="1:9">
      <c r="A39" s="154"/>
      <c r="B39" s="155"/>
      <c r="C39" s="156"/>
    </row>
    <row r="40" spans="1:9">
      <c r="A40" s="154" t="s">
        <v>14</v>
      </c>
      <c r="B40" s="102"/>
      <c r="C40" s="156"/>
    </row>
    <row r="41" spans="1:9">
      <c r="A41" s="154"/>
      <c r="B41" s="155"/>
      <c r="C41" s="156"/>
    </row>
    <row r="42" spans="1:9">
      <c r="A42" s="154" t="s">
        <v>225</v>
      </c>
      <c r="B42" s="106"/>
      <c r="C42" s="156"/>
      <c r="D42" s="98"/>
    </row>
    <row r="43" spans="1:9">
      <c r="A43" s="154" t="s">
        <v>226</v>
      </c>
      <c r="B43" s="107"/>
      <c r="C43" s="156"/>
    </row>
    <row r="44" spans="1:9">
      <c r="A44" s="154" t="s">
        <v>227</v>
      </c>
      <c r="B44" s="107"/>
      <c r="C44" s="156"/>
    </row>
    <row r="45" spans="1:9">
      <c r="A45" s="154" t="s">
        <v>228</v>
      </c>
      <c r="B45" s="107"/>
      <c r="C45" s="156"/>
    </row>
    <row r="46" spans="1:9">
      <c r="A46" s="158" t="s">
        <v>229</v>
      </c>
      <c r="B46" s="108" t="str">
        <f>IFERROR(VALUE(B42&amp;B43&amp;"年"&amp;B44&amp;"月"&amp;B45&amp;"日"),"")</f>
        <v/>
      </c>
      <c r="C46" s="156"/>
      <c r="I46" s="165"/>
    </row>
    <row r="47" spans="1:9">
      <c r="A47" s="158" t="s">
        <v>230</v>
      </c>
      <c r="B47" s="120" t="str">
        <f>IFERROR(IF(B46="","",DATEDIF(B46,B4,"Y")),"")</f>
        <v/>
      </c>
      <c r="C47" s="156"/>
    </row>
    <row r="48" spans="1:9">
      <c r="A48" s="154"/>
      <c r="B48" s="155"/>
      <c r="C48" s="156"/>
    </row>
    <row r="49" spans="1:3">
      <c r="A49" s="154" t="s">
        <v>18</v>
      </c>
      <c r="B49" s="103"/>
      <c r="C49" s="156"/>
    </row>
    <row r="50" spans="1:3">
      <c r="A50" s="154"/>
      <c r="B50" s="155"/>
      <c r="C50" s="156"/>
    </row>
    <row r="51" spans="1:3">
      <c r="A51" s="159" t="s">
        <v>234</v>
      </c>
      <c r="B51" s="105"/>
      <c r="C51" s="156"/>
    </row>
    <row r="52" spans="1:3">
      <c r="A52" s="154" t="s">
        <v>235</v>
      </c>
      <c r="B52" s="155"/>
      <c r="C52" s="156"/>
    </row>
    <row r="53" spans="1:3">
      <c r="A53" s="154"/>
      <c r="B53" s="155"/>
      <c r="C53" s="156"/>
    </row>
    <row r="54" spans="1:3">
      <c r="A54" s="157" t="s">
        <v>2</v>
      </c>
      <c r="B54" s="103"/>
      <c r="C54" s="156"/>
    </row>
    <row r="55" spans="1:3">
      <c r="A55" s="154" t="s">
        <v>223</v>
      </c>
      <c r="B55" s="105"/>
      <c r="C55" s="156"/>
    </row>
    <row r="56" spans="1:3">
      <c r="A56" s="154"/>
      <c r="B56" s="155"/>
      <c r="C56" s="156"/>
    </row>
    <row r="57" spans="1:3">
      <c r="A57" s="99"/>
    </row>
    <row r="58" spans="1:3">
      <c r="A58" s="178" t="s">
        <v>237</v>
      </c>
      <c r="B58" s="181"/>
      <c r="C58" s="178"/>
    </row>
    <row r="59" spans="1:3">
      <c r="A59" s="179" t="s">
        <v>221</v>
      </c>
      <c r="B59" s="105"/>
      <c r="C59" s="178"/>
    </row>
    <row r="60" spans="1:3">
      <c r="A60" s="179" t="s">
        <v>222</v>
      </c>
      <c r="B60" s="105"/>
      <c r="C60" s="178"/>
    </row>
    <row r="61" spans="1:3">
      <c r="A61" s="180" t="s">
        <v>238</v>
      </c>
      <c r="B61" s="119" t="str">
        <f>B59&amp;"　"&amp;B60</f>
        <v>　</v>
      </c>
      <c r="C61" s="178"/>
    </row>
    <row r="62" spans="1:3">
      <c r="A62" s="179"/>
      <c r="B62" s="181"/>
      <c r="C62" s="178"/>
    </row>
    <row r="63" spans="1:3">
      <c r="A63" s="179" t="s">
        <v>10</v>
      </c>
      <c r="B63" s="103"/>
      <c r="C63" s="178"/>
    </row>
    <row r="64" spans="1:3">
      <c r="A64" s="179"/>
      <c r="B64" s="181"/>
      <c r="C64" s="178"/>
    </row>
    <row r="65" spans="1:3">
      <c r="A65" s="179" t="s">
        <v>225</v>
      </c>
      <c r="B65" s="106"/>
      <c r="C65" s="178"/>
    </row>
    <row r="66" spans="1:3">
      <c r="A66" s="179" t="s">
        <v>226</v>
      </c>
      <c r="B66" s="107"/>
      <c r="C66" s="178"/>
    </row>
    <row r="67" spans="1:3">
      <c r="A67" s="179" t="s">
        <v>227</v>
      </c>
      <c r="B67" s="107"/>
      <c r="C67" s="178"/>
    </row>
    <row r="68" spans="1:3">
      <c r="A68" s="179" t="s">
        <v>228</v>
      </c>
      <c r="B68" s="107"/>
      <c r="C68" s="178"/>
    </row>
    <row r="69" spans="1:3">
      <c r="A69" s="180" t="s">
        <v>229</v>
      </c>
      <c r="B69" s="108" t="str">
        <f>IFERROR(VALUE(B65&amp;B66&amp;"年"&amp;B67&amp;"月"&amp;B68&amp;"日"),"")</f>
        <v/>
      </c>
      <c r="C69" s="178"/>
    </row>
    <row r="70" spans="1:3">
      <c r="A70" s="179"/>
      <c r="B70" s="181"/>
      <c r="C70" s="178"/>
    </row>
    <row r="71" spans="1:3">
      <c r="A71" s="179" t="s">
        <v>18</v>
      </c>
      <c r="B71" s="103"/>
      <c r="C71" s="178"/>
    </row>
    <row r="72" spans="1:3">
      <c r="A72" s="179"/>
      <c r="B72" s="181"/>
      <c r="C72" s="178"/>
    </row>
  </sheetData>
  <sheetProtection algorithmName="SHA-512" hashValue="MZQQkIFG/ZGob67idXgdEfafwf/t/K9PP1Zb2nX3bdpg5GAW866IY3iJ1+w5naJK7z8jzt12SQlvgm4/CWWp2w==" saltValue="8UMlYJWeXt1AUcU2SY58JA==" spinCount="100000" sheet="1" objects="1" scenarios="1" formatCells="0" formatRows="0" insertRows="0"/>
  <phoneticPr fontId="4"/>
  <dataValidations count="20">
    <dataValidation type="list" allowBlank="1" showInputMessage="1" showErrorMessage="1" prompt="ドロップダウンリストから、立候補に係る選挙区を選択してください" sqref="B7" xr:uid="{2EBE4795-8D09-45CF-A473-CF60B231841F}">
      <formula1>$G$2:$G$4</formula1>
    </dataValidation>
    <dataValidation type="list" allowBlank="1" showInputMessage="1" showErrorMessage="1" prompt="ドロップダウンリストから、性別を選択してください" sqref="B40" xr:uid="{43BAE421-2724-441C-8736-3B2940BC9D8A}">
      <formula1>"男,女"</formula1>
    </dataValidation>
    <dataValidation type="list" allowBlank="1" showInputMessage="1" showErrorMessage="1" prompt="ドロップダウンリストから、生年月日に係る「元号」を選択してください" sqref="B65 B42" xr:uid="{BBE56E96-0E79-4DCF-87BC-3616FDEA74C5}">
      <formula1>"平成,昭和,大正,明治"</formula1>
    </dataValidation>
    <dataValidation imeMode="hiragana" allowBlank="1" showInputMessage="1" showErrorMessage="1" prompt="ひらがなで、団体の名称を入力してください" sqref="B15" xr:uid="{596E8641-0D85-491C-9229-5B99746CDE1D}"/>
    <dataValidation imeMode="halfAlpha" allowBlank="1" showInputMessage="1" showErrorMessage="1" prompt="ハイフン(－)を含まない「半角数字7桁」を入力してください" sqref="B18" xr:uid="{64BA04E8-C587-4DBA-AB92-36B01C61BACA}"/>
    <dataValidation imeMode="halfAlpha" allowBlank="1" showInputMessage="1" showErrorMessage="1" prompt="連絡がとれる電話番号を、半角数字で入力してください" sqref="B20" xr:uid="{479680D8-D9BF-4CC0-ADAE-984F8E6EA3B4}"/>
    <dataValidation imeMode="halfAlpha" allowBlank="1" showInputMessage="1" showErrorMessage="1" sqref="B26" xr:uid="{67927B3D-F212-4D24-B821-408938779AAE}"/>
    <dataValidation imeMode="hiragana" allowBlank="1" showInputMessage="1" showErrorMessage="1" prompt="ひらがなで、候補者の「氏」を入力してください" sqref="B30" xr:uid="{8F8DCD5E-3BC9-48CB-9470-67571FA38E12}"/>
    <dataValidation imeMode="hiragana" allowBlank="1" showInputMessage="1" showErrorMessage="1" prompt="ひらがなで、候補者の「名」を入力してください" sqref="B32" xr:uid="{9D9B5A99-EB13-4AA8-99C9-55921E10F69B}"/>
    <dataValidation allowBlank="1" showInputMessage="1" showErrorMessage="1" prompt="戸籍等に記載されたとおり、「氏」を入力してください" sqref="B31" xr:uid="{3491D784-05E9-4429-BA5B-0EF490213419}"/>
    <dataValidation allowBlank="1" showInputMessage="1" showErrorMessage="1" prompt="戸籍等に記載されたとおり、「名」を入力してください" sqref="B33" xr:uid="{031B6827-FAA5-4363-B145-42E79E7172C0}"/>
    <dataValidation allowBlank="1" showInputMessage="1" showErrorMessage="1" prompt="戸籍に記載されたとおり、本籍を入力してください" sqref="B37" xr:uid="{107C41FA-F0E7-430D-A870-9A3FC07C90E5}"/>
    <dataValidation allowBlank="1" showInputMessage="1" showErrorMessage="1" prompt="住民票に記載されたとおり、住所を入力してください" sqref="B38" xr:uid="{52F3DEA2-4514-4E70-9A94-2F31B2C67D1C}"/>
    <dataValidation imeMode="halfAlpha" allowBlank="1" showInputMessage="1" showErrorMessage="1" prompt="半角数字で入力してください。なお、元年は、「1」と入力してください" sqref="B43 B66" xr:uid="{84E5B235-773A-423E-A5A6-875D16EB77CE}"/>
    <dataValidation imeMode="halfAlpha" allowBlank="1" showInputMessage="1" showErrorMessage="1" prompt="半角数字で入力してください" sqref="B44:B45 B67:B68" xr:uid="{849230E0-E5CF-46B1-8CBD-ACD8853F87AE}"/>
    <dataValidation imeMode="hiragana" allowBlank="1" showInputMessage="1" showErrorMessage="1" prompt="通称を使用する場合は、ひらがなで、通称を入力してください" sqref="B54" xr:uid="{6674CCBA-CECE-4316-9126-EEB28EB34D6C}"/>
    <dataValidation allowBlank="1" showInputMessage="1" showErrorMessage="1" prompt="通称を使用する場合に入力してください" sqref="B55" xr:uid="{A9CE5BE5-F393-4F29-A998-AA4E2DF0845E}"/>
    <dataValidation allowBlank="1" showErrorMessage="1" sqref="B49 B71" xr:uid="{A837689D-A290-4DA9-A3CA-F18177B7852E}"/>
    <dataValidation type="list" allowBlank="1" showInputMessage="1" showErrorMessage="1" prompt="ドロップダウンリストから、団体の区分を選択してください" sqref="B12" xr:uid="{38DB9B57-CD6D-4CA1-95F6-89D644F3C3FA}">
      <formula1>"政党,その他の政治団体"</formula1>
    </dataValidation>
    <dataValidation allowBlank="1" showInputMessage="1" showErrorMessage="1" prompt="和暦により入力してください（例:令和●年●月●日）" sqref="B4:B5" xr:uid="{D56F7459-2FC3-496B-A42D-1E91E49C244F}"/>
  </dataValidations>
  <pageMargins left="0.7" right="0.7" top="0.75" bottom="0.75" header="0.3" footer="0.3"/>
  <pageSetup paperSize="9" scale="52" orientation="portrait" r:id="rId1"/>
  <colBreaks count="1" manualBreakCount="1">
    <brk id="3"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024BA-2B1F-4152-A7D9-F482937B28D8}">
  <sheetPr codeName="Sheet20"/>
  <dimension ref="B1:K24"/>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政党届出-16</v>
      </c>
    </row>
    <row r="2" spans="2:11" ht="7.5" customHeight="1"/>
    <row r="3" spans="2:11" ht="17.25">
      <c r="F3" s="16" t="s">
        <v>109</v>
      </c>
      <c r="G3" s="17"/>
      <c r="H3" s="17"/>
      <c r="I3" s="17"/>
      <c r="J3" s="17"/>
    </row>
    <row r="4" spans="2:11">
      <c r="K4" s="54"/>
    </row>
    <row r="5" spans="2:11">
      <c r="B5" s="55" t="s">
        <v>72</v>
      </c>
    </row>
    <row r="6" spans="2:11" ht="30" customHeight="1">
      <c r="B6" s="55"/>
      <c r="F6" s="302" t="str">
        <f>"　"&amp;TEXT(入力シート!B4,"ggge年m月d日")&amp;"執行の衆議院小選挙区選出議員選挙"&amp;入力シート!B7&amp;"における選挙事務所を次のとおり異動したので、公職選挙法第130条第2項の規定により届け出ます。"</f>
        <v>　令和8年　月　日執行の衆議院小選挙区選出議員選挙徳島県第　　区における選挙事務所を次のとおり異動したので、公職選挙法第130条第2項の規定により届け出ます。</v>
      </c>
      <c r="G6" s="302"/>
      <c r="H6" s="302"/>
      <c r="I6" s="302"/>
      <c r="J6" s="302"/>
    </row>
    <row r="9" spans="2:11">
      <c r="F9" s="306" t="s">
        <v>61</v>
      </c>
      <c r="G9" s="306"/>
      <c r="H9" s="53"/>
      <c r="I9" s="53"/>
    </row>
    <row r="12" spans="2:11">
      <c r="F12" s="39" t="s">
        <v>108</v>
      </c>
    </row>
    <row r="13" spans="2:11">
      <c r="G13" s="314" t="str">
        <f>IF(入力シート!B34="","",入力シート!B34)</f>
        <v>　</v>
      </c>
      <c r="H13" s="314"/>
      <c r="I13" s="314"/>
      <c r="J13" s="314"/>
    </row>
    <row r="17" spans="2:11">
      <c r="F17" s="162" t="s">
        <v>101</v>
      </c>
      <c r="G17" s="3" t="s">
        <v>100</v>
      </c>
      <c r="H17" s="41"/>
      <c r="I17" s="41"/>
      <c r="J17" s="67"/>
    </row>
    <row r="20" spans="2:11">
      <c r="B20" s="55"/>
      <c r="K20" s="54"/>
    </row>
    <row r="21" spans="2:11" ht="45.75" customHeight="1">
      <c r="F21" s="348" t="s">
        <v>110</v>
      </c>
      <c r="G21" s="349"/>
      <c r="H21" s="346"/>
      <c r="I21" s="346"/>
      <c r="J21" s="346"/>
    </row>
    <row r="22" spans="2:11">
      <c r="F22" s="350"/>
      <c r="G22" s="351"/>
      <c r="H22" s="69" t="s">
        <v>104</v>
      </c>
      <c r="I22" s="161"/>
      <c r="J22" s="68" t="s">
        <v>105</v>
      </c>
    </row>
    <row r="23" spans="2:11" ht="60" customHeight="1">
      <c r="F23" s="347" t="s">
        <v>111</v>
      </c>
      <c r="G23" s="347"/>
      <c r="H23" s="346"/>
      <c r="I23" s="346"/>
      <c r="J23" s="346"/>
    </row>
    <row r="24" spans="2:11" ht="60" customHeight="1">
      <c r="F24" s="332" t="s">
        <v>112</v>
      </c>
      <c r="G24" s="332"/>
      <c r="H24" s="341" t="s">
        <v>41</v>
      </c>
      <c r="I24" s="341"/>
      <c r="J24" s="341"/>
    </row>
  </sheetData>
  <sheetProtection algorithmName="SHA-512" hashValue="WDNSydbbVpsvyDwUwXr6NqGxHwXXgN/zQRBK79zNy07rKFR14I0Nkkh6F8ttfIh/GWoHqCNZTB56Yb3UfN7L1w==" saltValue="QpuH0+hFbxmzNK/1KCUliA==" spinCount="100000" sheet="1" objects="1" scenarios="1" formatCells="0" formatRows="0" insertRows="0"/>
  <mergeCells count="9">
    <mergeCell ref="F23:G23"/>
    <mergeCell ref="H23:J23"/>
    <mergeCell ref="F24:G24"/>
    <mergeCell ref="H24:J24"/>
    <mergeCell ref="F6:J6"/>
    <mergeCell ref="F9:G9"/>
    <mergeCell ref="G13:J13"/>
    <mergeCell ref="F21:G22"/>
    <mergeCell ref="H21:J21"/>
  </mergeCells>
  <phoneticPr fontId="4"/>
  <dataValidations count="2">
    <dataValidation allowBlank="1" showInputMessage="1" showErrorMessage="1" prompt="和暦により入力してください（例:令和●年●月●日）" sqref="F9:G9 H24:J24" xr:uid="{3985751F-0DF2-4A5E-9BB5-2C2669BFA1A3}"/>
    <dataValidation allowBlank="1" showInputMessage="1" showErrorMessage="1" prompt="署名による場合は空欄として印刷してください" sqref="G13:J13" xr:uid="{04219736-0791-48BF-BE76-144A93210D1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先の県又は市町村名を、ドロップダウンリストから選択してください" xr:uid="{4DDD39E0-FCA6-4C68-A11B-22921B5ECF96}">
          <x14:formula1>
            <xm:f>入力シート!$D$2:$D$26</xm:f>
          </x14:formula1>
          <xm:sqref>F17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3D3D4-EC6F-4EB0-BE5D-193F331DDFF0}">
  <sheetPr codeName="Sheet21"/>
  <dimension ref="B1:L205"/>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0" style="3" customWidth="1"/>
    <col min="7" max="7" width="22.5" style="3" customWidth="1"/>
    <col min="8" max="9" width="3.5" style="3" customWidth="1"/>
    <col min="10" max="10" width="9" style="3" customWidth="1"/>
    <col min="11" max="11" width="20" style="3" bestFit="1" customWidth="1"/>
    <col min="12" max="12" width="10" style="3" customWidth="1"/>
    <col min="13" max="16384" width="9" style="3"/>
  </cols>
  <sheetData>
    <row r="1" spans="2:12" s="18" customFormat="1" ht="12">
      <c r="J1" s="19"/>
      <c r="L1" s="19" t="str" cm="1">
        <f t="array" aca="1" ref="L1" ca="1">"政党届出-"&amp;MID(CELL("filename",F1),FIND("]",CELL("filename",F1))+1,31)</f>
        <v>政党届出-17</v>
      </c>
    </row>
    <row r="2" spans="2:12" ht="7.5" customHeight="1"/>
    <row r="3" spans="2:12" ht="17.25">
      <c r="F3" s="16" t="s">
        <v>114</v>
      </c>
      <c r="G3" s="17"/>
      <c r="H3" s="17"/>
      <c r="I3" s="17"/>
      <c r="J3" s="17"/>
      <c r="K3" s="17"/>
      <c r="L3" s="17"/>
    </row>
    <row r="4" spans="2:12">
      <c r="K4" s="54"/>
    </row>
    <row r="5" spans="2:12" ht="14.25" customHeight="1">
      <c r="B5" s="55" t="s">
        <v>72</v>
      </c>
      <c r="F5" s="352" t="s">
        <v>123</v>
      </c>
      <c r="G5" s="352"/>
      <c r="H5" s="352"/>
      <c r="I5" s="352"/>
      <c r="J5" s="352"/>
      <c r="K5" s="353"/>
      <c r="L5" s="353"/>
    </row>
    <row r="7" spans="2:12">
      <c r="F7" s="306" t="s">
        <v>61</v>
      </c>
      <c r="G7" s="306"/>
      <c r="H7" s="53"/>
      <c r="I7" s="53"/>
    </row>
    <row r="9" spans="2:12">
      <c r="F9" s="93" t="str">
        <f>"衆議院小選挙区選出議員選挙"&amp;入力シート!B7&amp;"候補者"</f>
        <v>衆議院小選挙区選出議員選挙徳島県第　　区候補者</v>
      </c>
    </row>
    <row r="10" spans="2:12">
      <c r="H10" s="310" t="str">
        <f>IF(入力シート!B34="","",入力シート!B34)</f>
        <v>　</v>
      </c>
      <c r="I10" s="310"/>
      <c r="J10" s="310"/>
      <c r="K10" s="310"/>
      <c r="L10" s="310"/>
    </row>
    <row r="12" spans="2:12">
      <c r="F12" s="4" t="str">
        <f>"徳島県選挙管理委員会委員長　"&amp;VLOOKUP("徳島県",入力シート!$D$2:$E$26,2,FALSE)&amp;"　殿"</f>
        <v>徳島県選挙管理委員会委員長　岩丸　正史　殿</v>
      </c>
    </row>
    <row r="14" spans="2:12">
      <c r="F14" s="17" t="s">
        <v>37</v>
      </c>
      <c r="G14" s="17"/>
      <c r="H14" s="17"/>
      <c r="I14" s="17"/>
      <c r="J14" s="17"/>
      <c r="K14" s="17"/>
      <c r="L14" s="17"/>
    </row>
    <row r="16" spans="2:12" ht="22.5">
      <c r="F16" s="70" t="s">
        <v>8</v>
      </c>
      <c r="G16" s="70" t="s">
        <v>10</v>
      </c>
      <c r="H16" s="71" t="s">
        <v>115</v>
      </c>
      <c r="I16" s="71" t="s">
        <v>14</v>
      </c>
      <c r="J16" s="71" t="s">
        <v>116</v>
      </c>
      <c r="K16" s="70" t="s">
        <v>117</v>
      </c>
      <c r="L16" s="70" t="s">
        <v>21</v>
      </c>
    </row>
    <row r="17" spans="2:12">
      <c r="F17" s="356"/>
      <c r="G17" s="358"/>
      <c r="H17" s="356"/>
      <c r="I17" s="356"/>
      <c r="J17" s="356"/>
      <c r="K17" s="163"/>
      <c r="L17" s="354"/>
    </row>
    <row r="18" spans="2:12">
      <c r="B18" s="72"/>
      <c r="F18" s="357"/>
      <c r="G18" s="359"/>
      <c r="H18" s="357"/>
      <c r="I18" s="357"/>
      <c r="J18" s="357"/>
      <c r="K18" s="164"/>
      <c r="L18" s="355"/>
    </row>
    <row r="19" spans="2:12">
      <c r="B19" s="72"/>
      <c r="F19" s="356"/>
      <c r="G19" s="358"/>
      <c r="H19" s="356"/>
      <c r="I19" s="356"/>
      <c r="J19" s="356"/>
      <c r="K19" s="163"/>
      <c r="L19" s="354"/>
    </row>
    <row r="20" spans="2:12">
      <c r="B20" s="72"/>
      <c r="F20" s="357"/>
      <c r="G20" s="359"/>
      <c r="H20" s="357"/>
      <c r="I20" s="357"/>
      <c r="J20" s="357"/>
      <c r="K20" s="164"/>
      <c r="L20" s="355"/>
    </row>
    <row r="21" spans="2:12">
      <c r="B21" s="72"/>
      <c r="F21" s="356"/>
      <c r="G21" s="358"/>
      <c r="H21" s="356"/>
      <c r="I21" s="356"/>
      <c r="J21" s="356"/>
      <c r="K21" s="163"/>
      <c r="L21" s="354"/>
    </row>
    <row r="22" spans="2:12">
      <c r="B22" s="72"/>
      <c r="F22" s="357"/>
      <c r="G22" s="359"/>
      <c r="H22" s="357"/>
      <c r="I22" s="357"/>
      <c r="J22" s="357"/>
      <c r="K22" s="164"/>
      <c r="L22" s="355"/>
    </row>
    <row r="23" spans="2:12">
      <c r="B23" s="72"/>
      <c r="F23" s="356"/>
      <c r="G23" s="358"/>
      <c r="H23" s="356"/>
      <c r="I23" s="356"/>
      <c r="J23" s="356"/>
      <c r="K23" s="163"/>
      <c r="L23" s="354"/>
    </row>
    <row r="24" spans="2:12">
      <c r="B24" s="72"/>
      <c r="F24" s="357"/>
      <c r="G24" s="359"/>
      <c r="H24" s="357"/>
      <c r="I24" s="357"/>
      <c r="J24" s="357"/>
      <c r="K24" s="164"/>
      <c r="L24" s="355"/>
    </row>
    <row r="25" spans="2:12">
      <c r="B25" s="72"/>
      <c r="F25" s="356"/>
      <c r="G25" s="358"/>
      <c r="H25" s="356"/>
      <c r="I25" s="356"/>
      <c r="J25" s="356"/>
      <c r="K25" s="163"/>
      <c r="L25" s="354"/>
    </row>
    <row r="26" spans="2:12">
      <c r="B26" s="72"/>
      <c r="F26" s="357"/>
      <c r="G26" s="359"/>
      <c r="H26" s="357"/>
      <c r="I26" s="357"/>
      <c r="J26" s="357"/>
      <c r="K26" s="164"/>
      <c r="L26" s="355"/>
    </row>
    <row r="27" spans="2:12">
      <c r="B27" s="72"/>
      <c r="F27" s="356"/>
      <c r="G27" s="358"/>
      <c r="H27" s="356"/>
      <c r="I27" s="356"/>
      <c r="J27" s="356"/>
      <c r="K27" s="163"/>
      <c r="L27" s="354"/>
    </row>
    <row r="28" spans="2:12">
      <c r="B28" s="72"/>
      <c r="F28" s="357"/>
      <c r="G28" s="359"/>
      <c r="H28" s="357"/>
      <c r="I28" s="357"/>
      <c r="J28" s="357"/>
      <c r="K28" s="164"/>
      <c r="L28" s="355"/>
    </row>
    <row r="29" spans="2:12">
      <c r="B29" s="72"/>
      <c r="F29" s="356"/>
      <c r="G29" s="358"/>
      <c r="H29" s="356"/>
      <c r="I29" s="356"/>
      <c r="J29" s="356"/>
      <c r="K29" s="163"/>
      <c r="L29" s="354"/>
    </row>
    <row r="30" spans="2:12">
      <c r="B30" s="72"/>
      <c r="F30" s="357"/>
      <c r="G30" s="359"/>
      <c r="H30" s="357"/>
      <c r="I30" s="357"/>
      <c r="J30" s="357"/>
      <c r="K30" s="164"/>
      <c r="L30" s="355"/>
    </row>
    <row r="31" spans="2:12">
      <c r="B31" s="72"/>
      <c r="F31" s="356"/>
      <c r="G31" s="358"/>
      <c r="H31" s="356"/>
      <c r="I31" s="356"/>
      <c r="J31" s="356"/>
      <c r="K31" s="163"/>
      <c r="L31" s="354"/>
    </row>
    <row r="32" spans="2:12">
      <c r="B32" s="72"/>
      <c r="F32" s="357"/>
      <c r="G32" s="359"/>
      <c r="H32" s="357"/>
      <c r="I32" s="357"/>
      <c r="J32" s="357"/>
      <c r="K32" s="164"/>
      <c r="L32" s="355"/>
    </row>
    <row r="33" spans="2:12">
      <c r="B33" s="72"/>
      <c r="F33" s="356"/>
      <c r="G33" s="358"/>
      <c r="H33" s="356"/>
      <c r="I33" s="356"/>
      <c r="J33" s="356"/>
      <c r="K33" s="163"/>
      <c r="L33" s="354"/>
    </row>
    <row r="34" spans="2:12">
      <c r="B34" s="72"/>
      <c r="F34" s="357"/>
      <c r="G34" s="359"/>
      <c r="H34" s="357"/>
      <c r="I34" s="357"/>
      <c r="J34" s="357"/>
      <c r="K34" s="164"/>
      <c r="L34" s="355"/>
    </row>
    <row r="35" spans="2:12">
      <c r="B35" s="72"/>
      <c r="F35" s="356"/>
      <c r="G35" s="358"/>
      <c r="H35" s="356"/>
      <c r="I35" s="356"/>
      <c r="J35" s="356"/>
      <c r="K35" s="163"/>
      <c r="L35" s="354"/>
    </row>
    <row r="36" spans="2:12">
      <c r="F36" s="357"/>
      <c r="G36" s="359"/>
      <c r="H36" s="357"/>
      <c r="I36" s="357"/>
      <c r="J36" s="357"/>
      <c r="K36" s="164"/>
      <c r="L36" s="355"/>
    </row>
    <row r="37" spans="2:12">
      <c r="F37" s="356"/>
      <c r="G37" s="358"/>
      <c r="H37" s="356"/>
      <c r="I37" s="356"/>
      <c r="J37" s="356"/>
      <c r="K37" s="163"/>
      <c r="L37" s="354"/>
    </row>
    <row r="38" spans="2:12">
      <c r="F38" s="357"/>
      <c r="G38" s="359"/>
      <c r="H38" s="357"/>
      <c r="I38" s="357"/>
      <c r="J38" s="357"/>
      <c r="K38" s="164"/>
      <c r="L38" s="355"/>
    </row>
    <row r="39" spans="2:12">
      <c r="F39" s="356"/>
      <c r="G39" s="358"/>
      <c r="H39" s="356"/>
      <c r="I39" s="356"/>
      <c r="J39" s="356"/>
      <c r="K39" s="163"/>
      <c r="L39" s="354"/>
    </row>
    <row r="40" spans="2:12">
      <c r="F40" s="357"/>
      <c r="G40" s="359"/>
      <c r="H40" s="357"/>
      <c r="I40" s="357"/>
      <c r="J40" s="357"/>
      <c r="K40" s="164"/>
      <c r="L40" s="355"/>
    </row>
    <row r="41" spans="2:12">
      <c r="F41" s="356"/>
      <c r="G41" s="358"/>
      <c r="H41" s="356"/>
      <c r="I41" s="356"/>
      <c r="J41" s="356"/>
      <c r="K41" s="163"/>
      <c r="L41" s="354"/>
    </row>
    <row r="42" spans="2:12">
      <c r="F42" s="357"/>
      <c r="G42" s="359"/>
      <c r="H42" s="357"/>
      <c r="I42" s="357"/>
      <c r="J42" s="357"/>
      <c r="K42" s="164"/>
      <c r="L42" s="355"/>
    </row>
    <row r="43" spans="2:12">
      <c r="F43" s="356"/>
      <c r="G43" s="358"/>
      <c r="H43" s="356"/>
      <c r="I43" s="356"/>
      <c r="J43" s="356"/>
      <c r="K43" s="163"/>
      <c r="L43" s="354"/>
    </row>
    <row r="44" spans="2:12">
      <c r="F44" s="357"/>
      <c r="G44" s="359"/>
      <c r="H44" s="357"/>
      <c r="I44" s="357"/>
      <c r="J44" s="357"/>
      <c r="K44" s="164"/>
      <c r="L44" s="355"/>
    </row>
    <row r="45" spans="2:12">
      <c r="F45" s="356"/>
      <c r="G45" s="358"/>
      <c r="H45" s="356"/>
      <c r="I45" s="356"/>
      <c r="J45" s="356"/>
      <c r="K45" s="163"/>
      <c r="L45" s="354"/>
    </row>
    <row r="46" spans="2:12">
      <c r="F46" s="357"/>
      <c r="G46" s="359"/>
      <c r="H46" s="357"/>
      <c r="I46" s="357"/>
      <c r="J46" s="357"/>
      <c r="K46" s="164"/>
      <c r="L46" s="355"/>
    </row>
    <row r="47" spans="2:12">
      <c r="F47" s="356"/>
      <c r="G47" s="358"/>
      <c r="H47" s="356"/>
      <c r="I47" s="356"/>
      <c r="J47" s="356"/>
      <c r="K47" s="163"/>
      <c r="L47" s="354"/>
    </row>
    <row r="48" spans="2:12">
      <c r="F48" s="357"/>
      <c r="G48" s="359"/>
      <c r="H48" s="357"/>
      <c r="I48" s="357"/>
      <c r="J48" s="357"/>
      <c r="K48" s="164"/>
      <c r="L48" s="355"/>
    </row>
    <row r="49" spans="6:12">
      <c r="F49" s="356"/>
      <c r="G49" s="358"/>
      <c r="H49" s="356"/>
      <c r="I49" s="356"/>
      <c r="J49" s="356"/>
      <c r="K49" s="163"/>
      <c r="L49" s="354"/>
    </row>
    <row r="50" spans="6:12">
      <c r="F50" s="357"/>
      <c r="G50" s="359"/>
      <c r="H50" s="357"/>
      <c r="I50" s="357"/>
      <c r="J50" s="357"/>
      <c r="K50" s="164"/>
      <c r="L50" s="355"/>
    </row>
    <row r="51" spans="6:12">
      <c r="F51" s="356"/>
      <c r="G51" s="358"/>
      <c r="H51" s="356"/>
      <c r="I51" s="356"/>
      <c r="J51" s="356"/>
      <c r="K51" s="163"/>
      <c r="L51" s="354"/>
    </row>
    <row r="52" spans="6:12">
      <c r="F52" s="357"/>
      <c r="G52" s="359"/>
      <c r="H52" s="357"/>
      <c r="I52" s="357"/>
      <c r="J52" s="357"/>
      <c r="K52" s="164"/>
      <c r="L52" s="355"/>
    </row>
    <row r="53" spans="6:12" ht="22.5">
      <c r="F53" s="70" t="s">
        <v>8</v>
      </c>
      <c r="G53" s="70" t="s">
        <v>10</v>
      </c>
      <c r="H53" s="71" t="s">
        <v>115</v>
      </c>
      <c r="I53" s="71" t="s">
        <v>14</v>
      </c>
      <c r="J53" s="71" t="s">
        <v>116</v>
      </c>
      <c r="K53" s="70" t="s">
        <v>117</v>
      </c>
      <c r="L53" s="70" t="s">
        <v>21</v>
      </c>
    </row>
    <row r="54" spans="6:12">
      <c r="F54" s="356"/>
      <c r="G54" s="358"/>
      <c r="H54" s="356"/>
      <c r="I54" s="356"/>
      <c r="J54" s="356"/>
      <c r="K54" s="163"/>
      <c r="L54" s="354"/>
    </row>
    <row r="55" spans="6:12">
      <c r="F55" s="357"/>
      <c r="G55" s="359"/>
      <c r="H55" s="357"/>
      <c r="I55" s="357"/>
      <c r="J55" s="357"/>
      <c r="K55" s="164"/>
      <c r="L55" s="355"/>
    </row>
    <row r="56" spans="6:12">
      <c r="F56" s="356"/>
      <c r="G56" s="358"/>
      <c r="H56" s="356"/>
      <c r="I56" s="356"/>
      <c r="J56" s="356"/>
      <c r="K56" s="163"/>
      <c r="L56" s="354"/>
    </row>
    <row r="57" spans="6:12">
      <c r="F57" s="357"/>
      <c r="G57" s="359"/>
      <c r="H57" s="357"/>
      <c r="I57" s="357"/>
      <c r="J57" s="357"/>
      <c r="K57" s="164"/>
      <c r="L57" s="355"/>
    </row>
    <row r="58" spans="6:12">
      <c r="F58" s="356"/>
      <c r="G58" s="358"/>
      <c r="H58" s="356"/>
      <c r="I58" s="356"/>
      <c r="J58" s="356"/>
      <c r="K58" s="163"/>
      <c r="L58" s="354"/>
    </row>
    <row r="59" spans="6:12">
      <c r="F59" s="357"/>
      <c r="G59" s="359"/>
      <c r="H59" s="357"/>
      <c r="I59" s="357"/>
      <c r="J59" s="357"/>
      <c r="K59" s="164"/>
      <c r="L59" s="355"/>
    </row>
    <row r="60" spans="6:12">
      <c r="F60" s="356"/>
      <c r="G60" s="358"/>
      <c r="H60" s="356"/>
      <c r="I60" s="356"/>
      <c r="J60" s="356"/>
      <c r="K60" s="163"/>
      <c r="L60" s="354"/>
    </row>
    <row r="61" spans="6:12">
      <c r="F61" s="357"/>
      <c r="G61" s="359"/>
      <c r="H61" s="357"/>
      <c r="I61" s="357"/>
      <c r="J61" s="357"/>
      <c r="K61" s="164"/>
      <c r="L61" s="355"/>
    </row>
    <row r="62" spans="6:12">
      <c r="F62" s="356"/>
      <c r="G62" s="358"/>
      <c r="H62" s="356"/>
      <c r="I62" s="356"/>
      <c r="J62" s="356"/>
      <c r="K62" s="163"/>
      <c r="L62" s="354"/>
    </row>
    <row r="63" spans="6:12">
      <c r="F63" s="357"/>
      <c r="G63" s="359"/>
      <c r="H63" s="357"/>
      <c r="I63" s="357"/>
      <c r="J63" s="357"/>
      <c r="K63" s="164"/>
      <c r="L63" s="355"/>
    </row>
    <row r="64" spans="6:12">
      <c r="F64" s="356"/>
      <c r="G64" s="358"/>
      <c r="H64" s="356"/>
      <c r="I64" s="356"/>
      <c r="J64" s="356"/>
      <c r="K64" s="163"/>
      <c r="L64" s="354"/>
    </row>
    <row r="65" spans="6:12">
      <c r="F65" s="357"/>
      <c r="G65" s="359"/>
      <c r="H65" s="357"/>
      <c r="I65" s="357"/>
      <c r="J65" s="357"/>
      <c r="K65" s="164"/>
      <c r="L65" s="355"/>
    </row>
    <row r="66" spans="6:12">
      <c r="F66" s="356"/>
      <c r="G66" s="358"/>
      <c r="H66" s="356"/>
      <c r="I66" s="356"/>
      <c r="J66" s="356"/>
      <c r="K66" s="163"/>
      <c r="L66" s="354"/>
    </row>
    <row r="67" spans="6:12">
      <c r="F67" s="357"/>
      <c r="G67" s="359"/>
      <c r="H67" s="357"/>
      <c r="I67" s="357"/>
      <c r="J67" s="357"/>
      <c r="K67" s="164"/>
      <c r="L67" s="355"/>
    </row>
    <row r="68" spans="6:12">
      <c r="F68" s="356"/>
      <c r="G68" s="358"/>
      <c r="H68" s="356"/>
      <c r="I68" s="356"/>
      <c r="J68" s="356"/>
      <c r="K68" s="163"/>
      <c r="L68" s="354"/>
    </row>
    <row r="69" spans="6:12">
      <c r="F69" s="357"/>
      <c r="G69" s="359"/>
      <c r="H69" s="357"/>
      <c r="I69" s="357"/>
      <c r="J69" s="357"/>
      <c r="K69" s="164"/>
      <c r="L69" s="355"/>
    </row>
    <row r="70" spans="6:12">
      <c r="F70" s="356"/>
      <c r="G70" s="358"/>
      <c r="H70" s="356"/>
      <c r="I70" s="356"/>
      <c r="J70" s="356"/>
      <c r="K70" s="163"/>
      <c r="L70" s="354"/>
    </row>
    <row r="71" spans="6:12">
      <c r="F71" s="357"/>
      <c r="G71" s="359"/>
      <c r="H71" s="357"/>
      <c r="I71" s="357"/>
      <c r="J71" s="357"/>
      <c r="K71" s="164"/>
      <c r="L71" s="355"/>
    </row>
    <row r="72" spans="6:12">
      <c r="F72" s="356"/>
      <c r="G72" s="358"/>
      <c r="H72" s="356"/>
      <c r="I72" s="356"/>
      <c r="J72" s="356"/>
      <c r="K72" s="163"/>
      <c r="L72" s="354"/>
    </row>
    <row r="73" spans="6:12">
      <c r="F73" s="357"/>
      <c r="G73" s="359"/>
      <c r="H73" s="357"/>
      <c r="I73" s="357"/>
      <c r="J73" s="357"/>
      <c r="K73" s="164"/>
      <c r="L73" s="355"/>
    </row>
    <row r="74" spans="6:12">
      <c r="F74" s="356"/>
      <c r="G74" s="358"/>
      <c r="H74" s="356"/>
      <c r="I74" s="356"/>
      <c r="J74" s="356"/>
      <c r="K74" s="163"/>
      <c r="L74" s="354"/>
    </row>
    <row r="75" spans="6:12">
      <c r="F75" s="357"/>
      <c r="G75" s="359"/>
      <c r="H75" s="357"/>
      <c r="I75" s="357"/>
      <c r="J75" s="357"/>
      <c r="K75" s="164"/>
      <c r="L75" s="355"/>
    </row>
    <row r="76" spans="6:12">
      <c r="F76" s="356"/>
      <c r="G76" s="358"/>
      <c r="H76" s="356"/>
      <c r="I76" s="356"/>
      <c r="J76" s="356"/>
      <c r="K76" s="163"/>
      <c r="L76" s="354"/>
    </row>
    <row r="77" spans="6:12">
      <c r="F77" s="357"/>
      <c r="G77" s="359"/>
      <c r="H77" s="357"/>
      <c r="I77" s="357"/>
      <c r="J77" s="357"/>
      <c r="K77" s="164"/>
      <c r="L77" s="355"/>
    </row>
    <row r="78" spans="6:12">
      <c r="F78" s="356"/>
      <c r="G78" s="358"/>
      <c r="H78" s="356"/>
      <c r="I78" s="356"/>
      <c r="J78" s="356"/>
      <c r="K78" s="163"/>
      <c r="L78" s="354"/>
    </row>
    <row r="79" spans="6:12">
      <c r="F79" s="357"/>
      <c r="G79" s="359"/>
      <c r="H79" s="357"/>
      <c r="I79" s="357"/>
      <c r="J79" s="357"/>
      <c r="K79" s="164"/>
      <c r="L79" s="355"/>
    </row>
    <row r="80" spans="6:12">
      <c r="F80" s="356"/>
      <c r="G80" s="358"/>
      <c r="H80" s="356"/>
      <c r="I80" s="356"/>
      <c r="J80" s="356"/>
      <c r="K80" s="163"/>
      <c r="L80" s="354"/>
    </row>
    <row r="81" spans="6:12">
      <c r="F81" s="357"/>
      <c r="G81" s="359"/>
      <c r="H81" s="357"/>
      <c r="I81" s="357"/>
      <c r="J81" s="357"/>
      <c r="K81" s="164"/>
      <c r="L81" s="355"/>
    </row>
    <row r="82" spans="6:12">
      <c r="F82" s="356"/>
      <c r="G82" s="358"/>
      <c r="H82" s="356"/>
      <c r="I82" s="356"/>
      <c r="J82" s="356"/>
      <c r="K82" s="163"/>
      <c r="L82" s="354"/>
    </row>
    <row r="83" spans="6:12">
      <c r="F83" s="357"/>
      <c r="G83" s="359"/>
      <c r="H83" s="357"/>
      <c r="I83" s="357"/>
      <c r="J83" s="357"/>
      <c r="K83" s="164"/>
      <c r="L83" s="355"/>
    </row>
    <row r="84" spans="6:12">
      <c r="F84" s="356"/>
      <c r="G84" s="358"/>
      <c r="H84" s="356"/>
      <c r="I84" s="356"/>
      <c r="J84" s="356"/>
      <c r="K84" s="163"/>
      <c r="L84" s="354"/>
    </row>
    <row r="85" spans="6:12">
      <c r="F85" s="357"/>
      <c r="G85" s="359"/>
      <c r="H85" s="357"/>
      <c r="I85" s="357"/>
      <c r="J85" s="357"/>
      <c r="K85" s="164"/>
      <c r="L85" s="355"/>
    </row>
    <row r="104" spans="6:12" ht="22.5">
      <c r="F104" s="70" t="s">
        <v>8</v>
      </c>
      <c r="G104" s="70" t="s">
        <v>10</v>
      </c>
      <c r="H104" s="71" t="s">
        <v>115</v>
      </c>
      <c r="I104" s="71" t="s">
        <v>14</v>
      </c>
      <c r="J104" s="71" t="s">
        <v>116</v>
      </c>
      <c r="K104" s="70" t="s">
        <v>117</v>
      </c>
      <c r="L104" s="70" t="s">
        <v>21</v>
      </c>
    </row>
    <row r="105" spans="6:12">
      <c r="F105" s="356"/>
      <c r="G105" s="358"/>
      <c r="H105" s="356"/>
      <c r="I105" s="356"/>
      <c r="J105" s="356"/>
      <c r="K105" s="163"/>
      <c r="L105" s="354"/>
    </row>
    <row r="106" spans="6:12">
      <c r="F106" s="357"/>
      <c r="G106" s="359"/>
      <c r="H106" s="357"/>
      <c r="I106" s="357"/>
      <c r="J106" s="357"/>
      <c r="K106" s="164"/>
      <c r="L106" s="355"/>
    </row>
    <row r="107" spans="6:12">
      <c r="F107" s="356"/>
      <c r="G107" s="358"/>
      <c r="H107" s="356"/>
      <c r="I107" s="356"/>
      <c r="J107" s="356"/>
      <c r="K107" s="163"/>
      <c r="L107" s="354"/>
    </row>
    <row r="108" spans="6:12">
      <c r="F108" s="357"/>
      <c r="G108" s="359"/>
      <c r="H108" s="357"/>
      <c r="I108" s="357"/>
      <c r="J108" s="357"/>
      <c r="K108" s="164"/>
      <c r="L108" s="355"/>
    </row>
    <row r="109" spans="6:12">
      <c r="F109" s="356"/>
      <c r="G109" s="358"/>
      <c r="H109" s="356"/>
      <c r="I109" s="356"/>
      <c r="J109" s="356"/>
      <c r="K109" s="163"/>
      <c r="L109" s="354"/>
    </row>
    <row r="110" spans="6:12">
      <c r="F110" s="357"/>
      <c r="G110" s="359"/>
      <c r="H110" s="357"/>
      <c r="I110" s="357"/>
      <c r="J110" s="357"/>
      <c r="K110" s="164"/>
      <c r="L110" s="355"/>
    </row>
    <row r="111" spans="6:12">
      <c r="F111" s="356"/>
      <c r="G111" s="358"/>
      <c r="H111" s="356"/>
      <c r="I111" s="356"/>
      <c r="J111" s="356"/>
      <c r="K111" s="163"/>
      <c r="L111" s="354"/>
    </row>
    <row r="112" spans="6:12">
      <c r="F112" s="357"/>
      <c r="G112" s="359"/>
      <c r="H112" s="357"/>
      <c r="I112" s="357"/>
      <c r="J112" s="357"/>
      <c r="K112" s="164"/>
      <c r="L112" s="355"/>
    </row>
    <row r="113" spans="6:12">
      <c r="F113" s="356"/>
      <c r="G113" s="358"/>
      <c r="H113" s="356"/>
      <c r="I113" s="356"/>
      <c r="J113" s="356"/>
      <c r="K113" s="163"/>
      <c r="L113" s="354"/>
    </row>
    <row r="114" spans="6:12">
      <c r="F114" s="357"/>
      <c r="G114" s="359"/>
      <c r="H114" s="357"/>
      <c r="I114" s="357"/>
      <c r="J114" s="357"/>
      <c r="K114" s="164"/>
      <c r="L114" s="355"/>
    </row>
    <row r="115" spans="6:12">
      <c r="F115" s="356"/>
      <c r="G115" s="358"/>
      <c r="H115" s="356"/>
      <c r="I115" s="356"/>
      <c r="J115" s="356"/>
      <c r="K115" s="163"/>
      <c r="L115" s="354"/>
    </row>
    <row r="116" spans="6:12">
      <c r="F116" s="357"/>
      <c r="G116" s="359"/>
      <c r="H116" s="357"/>
      <c r="I116" s="357"/>
      <c r="J116" s="357"/>
      <c r="K116" s="164"/>
      <c r="L116" s="355"/>
    </row>
    <row r="117" spans="6:12">
      <c r="F117" s="356"/>
      <c r="G117" s="358"/>
      <c r="H117" s="356"/>
      <c r="I117" s="356"/>
      <c r="J117" s="356"/>
      <c r="K117" s="163"/>
      <c r="L117" s="354"/>
    </row>
    <row r="118" spans="6:12">
      <c r="F118" s="357"/>
      <c r="G118" s="359"/>
      <c r="H118" s="357"/>
      <c r="I118" s="357"/>
      <c r="J118" s="357"/>
      <c r="K118" s="164"/>
      <c r="L118" s="355"/>
    </row>
    <row r="119" spans="6:12">
      <c r="F119" s="356"/>
      <c r="G119" s="358"/>
      <c r="H119" s="356"/>
      <c r="I119" s="356"/>
      <c r="J119" s="356"/>
      <c r="K119" s="163"/>
      <c r="L119" s="354"/>
    </row>
    <row r="120" spans="6:12">
      <c r="F120" s="357"/>
      <c r="G120" s="359"/>
      <c r="H120" s="357"/>
      <c r="I120" s="357"/>
      <c r="J120" s="357"/>
      <c r="K120" s="164"/>
      <c r="L120" s="355"/>
    </row>
    <row r="121" spans="6:12">
      <c r="F121" s="356"/>
      <c r="G121" s="358"/>
      <c r="H121" s="356"/>
      <c r="I121" s="356"/>
      <c r="J121" s="356"/>
      <c r="K121" s="163"/>
      <c r="L121" s="354"/>
    </row>
    <row r="122" spans="6:12">
      <c r="F122" s="357"/>
      <c r="G122" s="359"/>
      <c r="H122" s="357"/>
      <c r="I122" s="357"/>
      <c r="J122" s="357"/>
      <c r="K122" s="164"/>
      <c r="L122" s="355"/>
    </row>
    <row r="123" spans="6:12">
      <c r="F123" s="356"/>
      <c r="G123" s="358"/>
      <c r="H123" s="356"/>
      <c r="I123" s="356"/>
      <c r="J123" s="356"/>
      <c r="K123" s="163"/>
      <c r="L123" s="354"/>
    </row>
    <row r="124" spans="6:12">
      <c r="F124" s="357"/>
      <c r="G124" s="359"/>
      <c r="H124" s="357"/>
      <c r="I124" s="357"/>
      <c r="J124" s="357"/>
      <c r="K124" s="164"/>
      <c r="L124" s="355"/>
    </row>
    <row r="125" spans="6:12">
      <c r="F125" s="356"/>
      <c r="G125" s="358"/>
      <c r="H125" s="356"/>
      <c r="I125" s="356"/>
      <c r="J125" s="356"/>
      <c r="K125" s="163"/>
      <c r="L125" s="354"/>
    </row>
    <row r="126" spans="6:12">
      <c r="F126" s="357"/>
      <c r="G126" s="359"/>
      <c r="H126" s="357"/>
      <c r="I126" s="357"/>
      <c r="J126" s="357"/>
      <c r="K126" s="164"/>
      <c r="L126" s="355"/>
    </row>
    <row r="127" spans="6:12">
      <c r="F127" s="356"/>
      <c r="G127" s="358"/>
      <c r="H127" s="356"/>
      <c r="I127" s="356"/>
      <c r="J127" s="356"/>
      <c r="K127" s="163"/>
      <c r="L127" s="354"/>
    </row>
    <row r="128" spans="6:12">
      <c r="F128" s="357"/>
      <c r="G128" s="359"/>
      <c r="H128" s="357"/>
      <c r="I128" s="357"/>
      <c r="J128" s="357"/>
      <c r="K128" s="164"/>
      <c r="L128" s="355"/>
    </row>
    <row r="129" spans="6:12">
      <c r="F129" s="356"/>
      <c r="G129" s="358"/>
      <c r="H129" s="356"/>
      <c r="I129" s="356"/>
      <c r="J129" s="356"/>
      <c r="K129" s="163"/>
      <c r="L129" s="354"/>
    </row>
    <row r="130" spans="6:12">
      <c r="F130" s="357"/>
      <c r="G130" s="359"/>
      <c r="H130" s="357"/>
      <c r="I130" s="357"/>
      <c r="J130" s="357"/>
      <c r="K130" s="164"/>
      <c r="L130" s="355"/>
    </row>
    <row r="131" spans="6:12">
      <c r="F131" s="356"/>
      <c r="G131" s="358"/>
      <c r="H131" s="356"/>
      <c r="I131" s="356"/>
      <c r="J131" s="356"/>
      <c r="K131" s="163"/>
      <c r="L131" s="354"/>
    </row>
    <row r="132" spans="6:12">
      <c r="F132" s="357"/>
      <c r="G132" s="359"/>
      <c r="H132" s="357"/>
      <c r="I132" s="357"/>
      <c r="J132" s="357"/>
      <c r="K132" s="164"/>
      <c r="L132" s="355"/>
    </row>
    <row r="133" spans="6:12">
      <c r="F133" s="356"/>
      <c r="G133" s="358"/>
      <c r="H133" s="356"/>
      <c r="I133" s="356"/>
      <c r="J133" s="356"/>
      <c r="K133" s="163"/>
      <c r="L133" s="354"/>
    </row>
    <row r="134" spans="6:12">
      <c r="F134" s="357"/>
      <c r="G134" s="359"/>
      <c r="H134" s="357"/>
      <c r="I134" s="357"/>
      <c r="J134" s="357"/>
      <c r="K134" s="164"/>
      <c r="L134" s="355"/>
    </row>
    <row r="135" spans="6:12">
      <c r="F135" s="356"/>
      <c r="G135" s="358"/>
      <c r="H135" s="356"/>
      <c r="I135" s="356"/>
      <c r="J135" s="356"/>
      <c r="K135" s="163"/>
      <c r="L135" s="354"/>
    </row>
    <row r="136" spans="6:12">
      <c r="F136" s="357"/>
      <c r="G136" s="359"/>
      <c r="H136" s="357"/>
      <c r="I136" s="357"/>
      <c r="J136" s="357"/>
      <c r="K136" s="164"/>
      <c r="L136" s="355"/>
    </row>
    <row r="137" spans="6:12">
      <c r="F137" s="356"/>
      <c r="G137" s="358"/>
      <c r="H137" s="356"/>
      <c r="I137" s="356"/>
      <c r="J137" s="356"/>
      <c r="K137" s="163"/>
      <c r="L137" s="354"/>
    </row>
    <row r="138" spans="6:12">
      <c r="F138" s="357"/>
      <c r="G138" s="359"/>
      <c r="H138" s="357"/>
      <c r="I138" s="357"/>
      <c r="J138" s="357"/>
      <c r="K138" s="164"/>
      <c r="L138" s="355"/>
    </row>
    <row r="139" spans="6:12">
      <c r="F139" s="356"/>
      <c r="G139" s="358"/>
      <c r="H139" s="356"/>
      <c r="I139" s="356"/>
      <c r="J139" s="356"/>
      <c r="K139" s="163"/>
      <c r="L139" s="354"/>
    </row>
    <row r="140" spans="6:12">
      <c r="F140" s="357"/>
      <c r="G140" s="359"/>
      <c r="H140" s="357"/>
      <c r="I140" s="357"/>
      <c r="J140" s="357"/>
      <c r="K140" s="164"/>
      <c r="L140" s="355"/>
    </row>
    <row r="141" spans="6:12">
      <c r="F141" s="356"/>
      <c r="G141" s="358"/>
      <c r="H141" s="356"/>
      <c r="I141" s="356"/>
      <c r="J141" s="356"/>
      <c r="K141" s="163"/>
      <c r="L141" s="354"/>
    </row>
    <row r="142" spans="6:12">
      <c r="F142" s="357"/>
      <c r="G142" s="359"/>
      <c r="H142" s="357"/>
      <c r="I142" s="357"/>
      <c r="J142" s="357"/>
      <c r="K142" s="164"/>
      <c r="L142" s="355"/>
    </row>
    <row r="143" spans="6:12">
      <c r="F143" s="356"/>
      <c r="G143" s="358"/>
      <c r="H143" s="356"/>
      <c r="I143" s="356"/>
      <c r="J143" s="356"/>
      <c r="K143" s="163"/>
      <c r="L143" s="354"/>
    </row>
    <row r="144" spans="6:12">
      <c r="F144" s="357"/>
      <c r="G144" s="359"/>
      <c r="H144" s="357"/>
      <c r="I144" s="357"/>
      <c r="J144" s="357"/>
      <c r="K144" s="164"/>
      <c r="L144" s="355"/>
    </row>
    <row r="145" spans="6:12">
      <c r="F145" s="356"/>
      <c r="G145" s="358"/>
      <c r="H145" s="356"/>
      <c r="I145" s="356"/>
      <c r="J145" s="356"/>
      <c r="K145" s="163"/>
      <c r="L145" s="354"/>
    </row>
    <row r="146" spans="6:12">
      <c r="F146" s="357"/>
      <c r="G146" s="359"/>
      <c r="H146" s="357"/>
      <c r="I146" s="357"/>
      <c r="J146" s="357"/>
      <c r="K146" s="164"/>
      <c r="L146" s="355"/>
    </row>
    <row r="147" spans="6:12">
      <c r="F147" s="356"/>
      <c r="G147" s="358"/>
      <c r="H147" s="356"/>
      <c r="I147" s="356"/>
      <c r="J147" s="356"/>
      <c r="K147" s="163"/>
      <c r="L147" s="354"/>
    </row>
    <row r="148" spans="6:12">
      <c r="F148" s="357"/>
      <c r="G148" s="359"/>
      <c r="H148" s="357"/>
      <c r="I148" s="357"/>
      <c r="J148" s="357"/>
      <c r="K148" s="164"/>
      <c r="L148" s="355"/>
    </row>
    <row r="149" spans="6:12">
      <c r="F149" s="356"/>
      <c r="G149" s="358"/>
      <c r="H149" s="356"/>
      <c r="I149" s="356"/>
      <c r="J149" s="356"/>
      <c r="K149" s="163"/>
      <c r="L149" s="354"/>
    </row>
    <row r="150" spans="6:12">
      <c r="F150" s="357"/>
      <c r="G150" s="359"/>
      <c r="H150" s="357"/>
      <c r="I150" s="357"/>
      <c r="J150" s="357"/>
      <c r="K150" s="164"/>
      <c r="L150" s="355"/>
    </row>
    <row r="151" spans="6:12">
      <c r="F151" s="356"/>
      <c r="G151" s="358"/>
      <c r="H151" s="356"/>
      <c r="I151" s="356"/>
      <c r="J151" s="356"/>
      <c r="K151" s="163"/>
      <c r="L151" s="354"/>
    </row>
    <row r="152" spans="6:12">
      <c r="F152" s="357"/>
      <c r="G152" s="359"/>
      <c r="H152" s="357"/>
      <c r="I152" s="357"/>
      <c r="J152" s="357"/>
      <c r="K152" s="164"/>
      <c r="L152" s="355"/>
    </row>
    <row r="153" spans="6:12">
      <c r="F153" s="356"/>
      <c r="G153" s="358"/>
      <c r="H153" s="356"/>
      <c r="I153" s="356"/>
      <c r="J153" s="356"/>
      <c r="K153" s="163"/>
      <c r="L153" s="354"/>
    </row>
    <row r="154" spans="6:12">
      <c r="F154" s="357"/>
      <c r="G154" s="359"/>
      <c r="H154" s="357"/>
      <c r="I154" s="357"/>
      <c r="J154" s="357"/>
      <c r="K154" s="164"/>
      <c r="L154" s="355"/>
    </row>
    <row r="155" spans="6:12" ht="22.5">
      <c r="F155" s="70" t="s">
        <v>8</v>
      </c>
      <c r="G155" s="70" t="s">
        <v>10</v>
      </c>
      <c r="H155" s="71" t="s">
        <v>115</v>
      </c>
      <c r="I155" s="71" t="s">
        <v>14</v>
      </c>
      <c r="J155" s="71" t="s">
        <v>116</v>
      </c>
      <c r="K155" s="70" t="s">
        <v>117</v>
      </c>
      <c r="L155" s="70" t="s">
        <v>21</v>
      </c>
    </row>
    <row r="156" spans="6:12">
      <c r="F156" s="356"/>
      <c r="G156" s="358"/>
      <c r="H156" s="356"/>
      <c r="I156" s="356"/>
      <c r="J156" s="356"/>
      <c r="K156" s="163"/>
      <c r="L156" s="354"/>
    </row>
    <row r="157" spans="6:12">
      <c r="F157" s="357"/>
      <c r="G157" s="359"/>
      <c r="H157" s="357"/>
      <c r="I157" s="357"/>
      <c r="J157" s="357"/>
      <c r="K157" s="164"/>
      <c r="L157" s="355"/>
    </row>
    <row r="158" spans="6:12">
      <c r="F158" s="356"/>
      <c r="G158" s="358"/>
      <c r="H158" s="356"/>
      <c r="I158" s="356"/>
      <c r="J158" s="356"/>
      <c r="K158" s="163"/>
      <c r="L158" s="354"/>
    </row>
    <row r="159" spans="6:12">
      <c r="F159" s="357"/>
      <c r="G159" s="359"/>
      <c r="H159" s="357"/>
      <c r="I159" s="357"/>
      <c r="J159" s="357"/>
      <c r="K159" s="164"/>
      <c r="L159" s="355"/>
    </row>
    <row r="160" spans="6:12">
      <c r="F160" s="356"/>
      <c r="G160" s="358"/>
      <c r="H160" s="356"/>
      <c r="I160" s="356"/>
      <c r="J160" s="356"/>
      <c r="K160" s="163"/>
      <c r="L160" s="354"/>
    </row>
    <row r="161" spans="6:12">
      <c r="F161" s="357"/>
      <c r="G161" s="359"/>
      <c r="H161" s="357"/>
      <c r="I161" s="357"/>
      <c r="J161" s="357"/>
      <c r="K161" s="164"/>
      <c r="L161" s="355"/>
    </row>
    <row r="162" spans="6:12">
      <c r="F162" s="356"/>
      <c r="G162" s="358"/>
      <c r="H162" s="356"/>
      <c r="I162" s="356"/>
      <c r="J162" s="356"/>
      <c r="K162" s="163"/>
      <c r="L162" s="354"/>
    </row>
    <row r="163" spans="6:12">
      <c r="F163" s="357"/>
      <c r="G163" s="359"/>
      <c r="H163" s="357"/>
      <c r="I163" s="357"/>
      <c r="J163" s="357"/>
      <c r="K163" s="164"/>
      <c r="L163" s="355"/>
    </row>
    <row r="164" spans="6:12">
      <c r="F164" s="356"/>
      <c r="G164" s="358"/>
      <c r="H164" s="356"/>
      <c r="I164" s="356"/>
      <c r="J164" s="356"/>
      <c r="K164" s="163"/>
      <c r="L164" s="354"/>
    </row>
    <row r="165" spans="6:12">
      <c r="F165" s="357"/>
      <c r="G165" s="359"/>
      <c r="H165" s="357"/>
      <c r="I165" s="357"/>
      <c r="J165" s="357"/>
      <c r="K165" s="164"/>
      <c r="L165" s="355"/>
    </row>
    <row r="166" spans="6:12">
      <c r="F166" s="356"/>
      <c r="G166" s="358"/>
      <c r="H166" s="356"/>
      <c r="I166" s="356"/>
      <c r="J166" s="356"/>
      <c r="K166" s="163"/>
      <c r="L166" s="354"/>
    </row>
    <row r="167" spans="6:12">
      <c r="F167" s="357"/>
      <c r="G167" s="359"/>
      <c r="H167" s="357"/>
      <c r="I167" s="357"/>
      <c r="J167" s="357"/>
      <c r="K167" s="164"/>
      <c r="L167" s="355"/>
    </row>
    <row r="168" spans="6:12">
      <c r="F168" s="356"/>
      <c r="G168" s="358"/>
      <c r="H168" s="356"/>
      <c r="I168" s="356"/>
      <c r="J168" s="356"/>
      <c r="K168" s="163"/>
      <c r="L168" s="354"/>
    </row>
    <row r="169" spans="6:12">
      <c r="F169" s="357"/>
      <c r="G169" s="359"/>
      <c r="H169" s="357"/>
      <c r="I169" s="357"/>
      <c r="J169" s="357"/>
      <c r="K169" s="164"/>
      <c r="L169" s="355"/>
    </row>
    <row r="170" spans="6:12">
      <c r="F170" s="356"/>
      <c r="G170" s="358"/>
      <c r="H170" s="356"/>
      <c r="I170" s="356"/>
      <c r="J170" s="356"/>
      <c r="K170" s="163"/>
      <c r="L170" s="354"/>
    </row>
    <row r="171" spans="6:12">
      <c r="F171" s="357"/>
      <c r="G171" s="359"/>
      <c r="H171" s="357"/>
      <c r="I171" s="357"/>
      <c r="J171" s="357"/>
      <c r="K171" s="164"/>
      <c r="L171" s="355"/>
    </row>
    <row r="172" spans="6:12">
      <c r="F172" s="356"/>
      <c r="G172" s="358"/>
      <c r="H172" s="356"/>
      <c r="I172" s="356"/>
      <c r="J172" s="356"/>
      <c r="K172" s="163"/>
      <c r="L172" s="354"/>
    </row>
    <row r="173" spans="6:12">
      <c r="F173" s="357"/>
      <c r="G173" s="359"/>
      <c r="H173" s="357"/>
      <c r="I173" s="357"/>
      <c r="J173" s="357"/>
      <c r="K173" s="164"/>
      <c r="L173" s="355"/>
    </row>
    <row r="174" spans="6:12">
      <c r="F174" s="356"/>
      <c r="G174" s="358"/>
      <c r="H174" s="356"/>
      <c r="I174" s="356"/>
      <c r="J174" s="356"/>
      <c r="K174" s="163"/>
      <c r="L174" s="354"/>
    </row>
    <row r="175" spans="6:12">
      <c r="F175" s="357"/>
      <c r="G175" s="359"/>
      <c r="H175" s="357"/>
      <c r="I175" s="357"/>
      <c r="J175" s="357"/>
      <c r="K175" s="164"/>
      <c r="L175" s="355"/>
    </row>
    <row r="176" spans="6:12">
      <c r="F176" s="356"/>
      <c r="G176" s="358"/>
      <c r="H176" s="356"/>
      <c r="I176" s="356"/>
      <c r="J176" s="356"/>
      <c r="K176" s="163"/>
      <c r="L176" s="354"/>
    </row>
    <row r="177" spans="6:12">
      <c r="F177" s="357"/>
      <c r="G177" s="359"/>
      <c r="H177" s="357"/>
      <c r="I177" s="357"/>
      <c r="J177" s="357"/>
      <c r="K177" s="164"/>
      <c r="L177" s="355"/>
    </row>
    <row r="178" spans="6:12">
      <c r="F178" s="356"/>
      <c r="G178" s="358"/>
      <c r="H178" s="356"/>
      <c r="I178" s="356"/>
      <c r="J178" s="356"/>
      <c r="K178" s="163"/>
      <c r="L178" s="354"/>
    </row>
    <row r="179" spans="6:12">
      <c r="F179" s="357"/>
      <c r="G179" s="359"/>
      <c r="H179" s="357"/>
      <c r="I179" s="357"/>
      <c r="J179" s="357"/>
      <c r="K179" s="164"/>
      <c r="L179" s="355"/>
    </row>
    <row r="180" spans="6:12">
      <c r="F180" s="356"/>
      <c r="G180" s="358"/>
      <c r="H180" s="356"/>
      <c r="I180" s="356"/>
      <c r="J180" s="356"/>
      <c r="K180" s="163"/>
      <c r="L180" s="354"/>
    </row>
    <row r="181" spans="6:12">
      <c r="F181" s="357"/>
      <c r="G181" s="359"/>
      <c r="H181" s="357"/>
      <c r="I181" s="357"/>
      <c r="J181" s="357"/>
      <c r="K181" s="164"/>
      <c r="L181" s="355"/>
    </row>
    <row r="182" spans="6:12">
      <c r="F182" s="356"/>
      <c r="G182" s="358"/>
      <c r="H182" s="356"/>
      <c r="I182" s="356"/>
      <c r="J182" s="356"/>
      <c r="K182" s="163"/>
      <c r="L182" s="354"/>
    </row>
    <row r="183" spans="6:12">
      <c r="F183" s="357"/>
      <c r="G183" s="359"/>
      <c r="H183" s="357"/>
      <c r="I183" s="357"/>
      <c r="J183" s="357"/>
      <c r="K183" s="164"/>
      <c r="L183" s="355"/>
    </row>
    <row r="184" spans="6:12">
      <c r="F184" s="356"/>
      <c r="G184" s="358"/>
      <c r="H184" s="356"/>
      <c r="I184" s="356"/>
      <c r="J184" s="356"/>
      <c r="K184" s="163"/>
      <c r="L184" s="354"/>
    </row>
    <row r="185" spans="6:12">
      <c r="F185" s="357"/>
      <c r="G185" s="359"/>
      <c r="H185" s="357"/>
      <c r="I185" s="357"/>
      <c r="J185" s="357"/>
      <c r="K185" s="164"/>
      <c r="L185" s="355"/>
    </row>
    <row r="186" spans="6:12">
      <c r="F186" s="356"/>
      <c r="G186" s="358"/>
      <c r="H186" s="356"/>
      <c r="I186" s="356"/>
      <c r="J186" s="356"/>
      <c r="K186" s="163"/>
      <c r="L186" s="354"/>
    </row>
    <row r="187" spans="6:12">
      <c r="F187" s="357"/>
      <c r="G187" s="359"/>
      <c r="H187" s="357"/>
      <c r="I187" s="357"/>
      <c r="J187" s="357"/>
      <c r="K187" s="164"/>
      <c r="L187" s="355"/>
    </row>
    <row r="188" spans="6:12">
      <c r="F188" s="356"/>
      <c r="G188" s="358"/>
      <c r="H188" s="356"/>
      <c r="I188" s="356"/>
      <c r="J188" s="356"/>
      <c r="K188" s="163"/>
      <c r="L188" s="354"/>
    </row>
    <row r="189" spans="6:12">
      <c r="F189" s="357"/>
      <c r="G189" s="359"/>
      <c r="H189" s="357"/>
      <c r="I189" s="357"/>
      <c r="J189" s="357"/>
      <c r="K189" s="164"/>
      <c r="L189" s="355"/>
    </row>
    <row r="190" spans="6:12">
      <c r="F190" s="356"/>
      <c r="G190" s="358"/>
      <c r="H190" s="356"/>
      <c r="I190" s="356"/>
      <c r="J190" s="356"/>
      <c r="K190" s="163"/>
      <c r="L190" s="354"/>
    </row>
    <row r="191" spans="6:12">
      <c r="F191" s="357"/>
      <c r="G191" s="359"/>
      <c r="H191" s="357"/>
      <c r="I191" s="357"/>
      <c r="J191" s="357"/>
      <c r="K191" s="164"/>
      <c r="L191" s="355"/>
    </row>
    <row r="192" spans="6:12">
      <c r="F192" s="356"/>
      <c r="G192" s="358"/>
      <c r="H192" s="356"/>
      <c r="I192" s="356"/>
      <c r="J192" s="356"/>
      <c r="K192" s="163"/>
      <c r="L192" s="354"/>
    </row>
    <row r="193" spans="6:12">
      <c r="F193" s="357"/>
      <c r="G193" s="359"/>
      <c r="H193" s="357"/>
      <c r="I193" s="357"/>
      <c r="J193" s="357"/>
      <c r="K193" s="164"/>
      <c r="L193" s="355"/>
    </row>
    <row r="194" spans="6:12">
      <c r="F194" s="356"/>
      <c r="G194" s="358"/>
      <c r="H194" s="356"/>
      <c r="I194" s="356"/>
      <c r="J194" s="356"/>
      <c r="K194" s="163"/>
      <c r="L194" s="354"/>
    </row>
    <row r="195" spans="6:12">
      <c r="F195" s="357"/>
      <c r="G195" s="359"/>
      <c r="H195" s="357"/>
      <c r="I195" s="357"/>
      <c r="J195" s="357"/>
      <c r="K195" s="164"/>
      <c r="L195" s="355"/>
    </row>
    <row r="196" spans="6:12">
      <c r="F196" s="356"/>
      <c r="G196" s="358"/>
      <c r="H196" s="356"/>
      <c r="I196" s="356"/>
      <c r="J196" s="356"/>
      <c r="K196" s="163"/>
      <c r="L196" s="354"/>
    </row>
    <row r="197" spans="6:12">
      <c r="F197" s="357"/>
      <c r="G197" s="359"/>
      <c r="H197" s="357"/>
      <c r="I197" s="357"/>
      <c r="J197" s="357"/>
      <c r="K197" s="164"/>
      <c r="L197" s="355"/>
    </row>
    <row r="198" spans="6:12">
      <c r="F198" s="356"/>
      <c r="G198" s="358"/>
      <c r="H198" s="356"/>
      <c r="I198" s="356"/>
      <c r="J198" s="356"/>
      <c r="K198" s="163"/>
      <c r="L198" s="354"/>
    </row>
    <row r="199" spans="6:12">
      <c r="F199" s="357"/>
      <c r="G199" s="359"/>
      <c r="H199" s="357"/>
      <c r="I199" s="357"/>
      <c r="J199" s="357"/>
      <c r="K199" s="164"/>
      <c r="L199" s="355"/>
    </row>
    <row r="200" spans="6:12">
      <c r="F200" s="356"/>
      <c r="G200" s="358"/>
      <c r="H200" s="356"/>
      <c r="I200" s="356"/>
      <c r="J200" s="356"/>
      <c r="K200" s="163"/>
      <c r="L200" s="354"/>
    </row>
    <row r="201" spans="6:12">
      <c r="F201" s="357"/>
      <c r="G201" s="359"/>
      <c r="H201" s="357"/>
      <c r="I201" s="357"/>
      <c r="J201" s="357"/>
      <c r="K201" s="164"/>
      <c r="L201" s="355"/>
    </row>
    <row r="202" spans="6:12">
      <c r="F202" s="356"/>
      <c r="G202" s="358"/>
      <c r="H202" s="356"/>
      <c r="I202" s="356"/>
      <c r="J202" s="356"/>
      <c r="K202" s="163"/>
      <c r="L202" s="354"/>
    </row>
    <row r="203" spans="6:12">
      <c r="F203" s="357"/>
      <c r="G203" s="359"/>
      <c r="H203" s="357"/>
      <c r="I203" s="357"/>
      <c r="J203" s="357"/>
      <c r="K203" s="164"/>
      <c r="L203" s="355"/>
    </row>
    <row r="204" spans="6:12">
      <c r="F204" s="356"/>
      <c r="G204" s="358"/>
      <c r="H204" s="356"/>
      <c r="I204" s="356"/>
      <c r="J204" s="356"/>
      <c r="K204" s="163"/>
      <c r="L204" s="354"/>
    </row>
    <row r="205" spans="6:12">
      <c r="F205" s="357"/>
      <c r="G205" s="359"/>
      <c r="H205" s="357"/>
      <c r="I205" s="357"/>
      <c r="J205" s="357"/>
      <c r="K205" s="164"/>
      <c r="L205" s="355"/>
    </row>
  </sheetData>
  <sheetProtection algorithmName="SHA-512" hashValue="DBVkPDcnxFfOQUNW/Ts8YDWG+sqY2yu6og3DysC8I0FSy9RHTdjgsA3QoIdVKIqo9mq2rwbQYExh+F2h1C3zcA==" saltValue="Mxh4AXNoLaMB6vhSibcWVg==" spinCount="100000" sheet="1" objects="1" scenarios="1" formatCells="0" formatRows="0" insertRows="0"/>
  <mergeCells count="507">
    <mergeCell ref="F204:F205"/>
    <mergeCell ref="G204:G205"/>
    <mergeCell ref="H204:H205"/>
    <mergeCell ref="I204:I205"/>
    <mergeCell ref="J204:J205"/>
    <mergeCell ref="L204:L205"/>
    <mergeCell ref="F202:F203"/>
    <mergeCell ref="G202:G203"/>
    <mergeCell ref="H202:H203"/>
    <mergeCell ref="I202:I203"/>
    <mergeCell ref="J202:J203"/>
    <mergeCell ref="L202:L203"/>
    <mergeCell ref="F200:F201"/>
    <mergeCell ref="G200:G201"/>
    <mergeCell ref="H200:H201"/>
    <mergeCell ref="I200:I201"/>
    <mergeCell ref="J200:J201"/>
    <mergeCell ref="L200:L201"/>
    <mergeCell ref="F198:F199"/>
    <mergeCell ref="G198:G199"/>
    <mergeCell ref="H198:H199"/>
    <mergeCell ref="I198:I199"/>
    <mergeCell ref="J198:J199"/>
    <mergeCell ref="L198:L199"/>
    <mergeCell ref="F196:F197"/>
    <mergeCell ref="G196:G197"/>
    <mergeCell ref="H196:H197"/>
    <mergeCell ref="I196:I197"/>
    <mergeCell ref="J196:J197"/>
    <mergeCell ref="L196:L197"/>
    <mergeCell ref="F194:F195"/>
    <mergeCell ref="G194:G195"/>
    <mergeCell ref="H194:H195"/>
    <mergeCell ref="I194:I195"/>
    <mergeCell ref="J194:J195"/>
    <mergeCell ref="L194:L195"/>
    <mergeCell ref="F192:F193"/>
    <mergeCell ref="G192:G193"/>
    <mergeCell ref="H192:H193"/>
    <mergeCell ref="I192:I193"/>
    <mergeCell ref="J192:J193"/>
    <mergeCell ref="L192:L193"/>
    <mergeCell ref="F190:F191"/>
    <mergeCell ref="G190:G191"/>
    <mergeCell ref="H190:H191"/>
    <mergeCell ref="I190:I191"/>
    <mergeCell ref="J190:J191"/>
    <mergeCell ref="L190:L191"/>
    <mergeCell ref="F188:F189"/>
    <mergeCell ref="G188:G189"/>
    <mergeCell ref="H188:H189"/>
    <mergeCell ref="I188:I189"/>
    <mergeCell ref="J188:J189"/>
    <mergeCell ref="L188:L189"/>
    <mergeCell ref="F186:F187"/>
    <mergeCell ref="G186:G187"/>
    <mergeCell ref="H186:H187"/>
    <mergeCell ref="I186:I187"/>
    <mergeCell ref="J186:J187"/>
    <mergeCell ref="L186:L187"/>
    <mergeCell ref="F184:F185"/>
    <mergeCell ref="G184:G185"/>
    <mergeCell ref="H184:H185"/>
    <mergeCell ref="I184:I185"/>
    <mergeCell ref="J184:J185"/>
    <mergeCell ref="L184:L185"/>
    <mergeCell ref="F182:F183"/>
    <mergeCell ref="G182:G183"/>
    <mergeCell ref="H182:H183"/>
    <mergeCell ref="I182:I183"/>
    <mergeCell ref="J182:J183"/>
    <mergeCell ref="L182:L183"/>
    <mergeCell ref="F180:F181"/>
    <mergeCell ref="G180:G181"/>
    <mergeCell ref="H180:H181"/>
    <mergeCell ref="I180:I181"/>
    <mergeCell ref="J180:J181"/>
    <mergeCell ref="L180:L181"/>
    <mergeCell ref="F178:F179"/>
    <mergeCell ref="G178:G179"/>
    <mergeCell ref="H178:H179"/>
    <mergeCell ref="I178:I179"/>
    <mergeCell ref="J178:J179"/>
    <mergeCell ref="L178:L179"/>
    <mergeCell ref="F176:F177"/>
    <mergeCell ref="G176:G177"/>
    <mergeCell ref="H176:H177"/>
    <mergeCell ref="I176:I177"/>
    <mergeCell ref="J176:J177"/>
    <mergeCell ref="L176:L177"/>
    <mergeCell ref="F174:F175"/>
    <mergeCell ref="G174:G175"/>
    <mergeCell ref="H174:H175"/>
    <mergeCell ref="I174:I175"/>
    <mergeCell ref="J174:J175"/>
    <mergeCell ref="L174:L175"/>
    <mergeCell ref="F172:F173"/>
    <mergeCell ref="G172:G173"/>
    <mergeCell ref="H172:H173"/>
    <mergeCell ref="I172:I173"/>
    <mergeCell ref="J172:J173"/>
    <mergeCell ref="L172:L173"/>
    <mergeCell ref="F170:F171"/>
    <mergeCell ref="G170:G171"/>
    <mergeCell ref="H170:H171"/>
    <mergeCell ref="I170:I171"/>
    <mergeCell ref="J170:J171"/>
    <mergeCell ref="L170:L171"/>
    <mergeCell ref="F168:F169"/>
    <mergeCell ref="G168:G169"/>
    <mergeCell ref="H168:H169"/>
    <mergeCell ref="I168:I169"/>
    <mergeCell ref="J168:J169"/>
    <mergeCell ref="L168:L169"/>
    <mergeCell ref="F166:F167"/>
    <mergeCell ref="G166:G167"/>
    <mergeCell ref="H166:H167"/>
    <mergeCell ref="I166:I167"/>
    <mergeCell ref="J166:J167"/>
    <mergeCell ref="L166:L167"/>
    <mergeCell ref="F164:F165"/>
    <mergeCell ref="G164:G165"/>
    <mergeCell ref="H164:H165"/>
    <mergeCell ref="I164:I165"/>
    <mergeCell ref="J164:J165"/>
    <mergeCell ref="L164:L165"/>
    <mergeCell ref="F162:F163"/>
    <mergeCell ref="G162:G163"/>
    <mergeCell ref="H162:H163"/>
    <mergeCell ref="I162:I163"/>
    <mergeCell ref="J162:J163"/>
    <mergeCell ref="L162:L163"/>
    <mergeCell ref="F160:F161"/>
    <mergeCell ref="G160:G161"/>
    <mergeCell ref="H160:H161"/>
    <mergeCell ref="I160:I161"/>
    <mergeCell ref="J160:J161"/>
    <mergeCell ref="L160:L161"/>
    <mergeCell ref="F158:F159"/>
    <mergeCell ref="G158:G159"/>
    <mergeCell ref="H158:H159"/>
    <mergeCell ref="I158:I159"/>
    <mergeCell ref="J158:J159"/>
    <mergeCell ref="L158:L159"/>
    <mergeCell ref="F156:F157"/>
    <mergeCell ref="G156:G157"/>
    <mergeCell ref="H156:H157"/>
    <mergeCell ref="I156:I157"/>
    <mergeCell ref="J156:J157"/>
    <mergeCell ref="L156:L157"/>
    <mergeCell ref="F153:F154"/>
    <mergeCell ref="G153:G154"/>
    <mergeCell ref="H153:H154"/>
    <mergeCell ref="I153:I154"/>
    <mergeCell ref="J153:J154"/>
    <mergeCell ref="L153:L154"/>
    <mergeCell ref="F151:F152"/>
    <mergeCell ref="G151:G152"/>
    <mergeCell ref="H151:H152"/>
    <mergeCell ref="I151:I152"/>
    <mergeCell ref="J151:J152"/>
    <mergeCell ref="L151:L152"/>
    <mergeCell ref="F149:F150"/>
    <mergeCell ref="G149:G150"/>
    <mergeCell ref="H149:H150"/>
    <mergeCell ref="I149:I150"/>
    <mergeCell ref="J149:J150"/>
    <mergeCell ref="L149:L150"/>
    <mergeCell ref="F147:F148"/>
    <mergeCell ref="G147:G148"/>
    <mergeCell ref="H147:H148"/>
    <mergeCell ref="I147:I148"/>
    <mergeCell ref="J147:J148"/>
    <mergeCell ref="L147:L148"/>
    <mergeCell ref="F145:F146"/>
    <mergeCell ref="G145:G146"/>
    <mergeCell ref="H145:H146"/>
    <mergeCell ref="I145:I146"/>
    <mergeCell ref="J145:J146"/>
    <mergeCell ref="L145:L146"/>
    <mergeCell ref="F143:F144"/>
    <mergeCell ref="G143:G144"/>
    <mergeCell ref="H143:H144"/>
    <mergeCell ref="I143:I144"/>
    <mergeCell ref="J143:J144"/>
    <mergeCell ref="L143:L144"/>
    <mergeCell ref="F141:F142"/>
    <mergeCell ref="G141:G142"/>
    <mergeCell ref="H141:H142"/>
    <mergeCell ref="I141:I142"/>
    <mergeCell ref="J141:J142"/>
    <mergeCell ref="L141:L142"/>
    <mergeCell ref="F139:F140"/>
    <mergeCell ref="G139:G140"/>
    <mergeCell ref="H139:H140"/>
    <mergeCell ref="I139:I140"/>
    <mergeCell ref="J139:J140"/>
    <mergeCell ref="L139:L140"/>
    <mergeCell ref="F137:F138"/>
    <mergeCell ref="G137:G138"/>
    <mergeCell ref="H137:H138"/>
    <mergeCell ref="I137:I138"/>
    <mergeCell ref="J137:J138"/>
    <mergeCell ref="L137:L138"/>
    <mergeCell ref="F135:F136"/>
    <mergeCell ref="G135:G136"/>
    <mergeCell ref="H135:H136"/>
    <mergeCell ref="I135:I136"/>
    <mergeCell ref="J135:J136"/>
    <mergeCell ref="L135:L136"/>
    <mergeCell ref="F133:F134"/>
    <mergeCell ref="G133:G134"/>
    <mergeCell ref="H133:H134"/>
    <mergeCell ref="I133:I134"/>
    <mergeCell ref="J133:J134"/>
    <mergeCell ref="L133:L134"/>
    <mergeCell ref="F131:F132"/>
    <mergeCell ref="G131:G132"/>
    <mergeCell ref="H131:H132"/>
    <mergeCell ref="I131:I132"/>
    <mergeCell ref="J131:J132"/>
    <mergeCell ref="L131:L132"/>
    <mergeCell ref="F129:F130"/>
    <mergeCell ref="G129:G130"/>
    <mergeCell ref="H129:H130"/>
    <mergeCell ref="I129:I130"/>
    <mergeCell ref="J129:J130"/>
    <mergeCell ref="L129:L130"/>
    <mergeCell ref="F127:F128"/>
    <mergeCell ref="G127:G128"/>
    <mergeCell ref="H127:H128"/>
    <mergeCell ref="I127:I128"/>
    <mergeCell ref="J127:J128"/>
    <mergeCell ref="L127:L128"/>
    <mergeCell ref="F125:F126"/>
    <mergeCell ref="G125:G126"/>
    <mergeCell ref="H125:H126"/>
    <mergeCell ref="I125:I126"/>
    <mergeCell ref="J125:J126"/>
    <mergeCell ref="L125:L126"/>
    <mergeCell ref="F123:F124"/>
    <mergeCell ref="G123:G124"/>
    <mergeCell ref="H123:H124"/>
    <mergeCell ref="I123:I124"/>
    <mergeCell ref="J123:J124"/>
    <mergeCell ref="L123:L124"/>
    <mergeCell ref="F121:F122"/>
    <mergeCell ref="G121:G122"/>
    <mergeCell ref="H121:H122"/>
    <mergeCell ref="I121:I122"/>
    <mergeCell ref="J121:J122"/>
    <mergeCell ref="L121:L122"/>
    <mergeCell ref="F119:F120"/>
    <mergeCell ref="G119:G120"/>
    <mergeCell ref="H119:H120"/>
    <mergeCell ref="I119:I120"/>
    <mergeCell ref="J119:J120"/>
    <mergeCell ref="L119:L120"/>
    <mergeCell ref="F117:F118"/>
    <mergeCell ref="G117:G118"/>
    <mergeCell ref="H117:H118"/>
    <mergeCell ref="I117:I118"/>
    <mergeCell ref="J117:J118"/>
    <mergeCell ref="L117:L118"/>
    <mergeCell ref="F115:F116"/>
    <mergeCell ref="G115:G116"/>
    <mergeCell ref="H115:H116"/>
    <mergeCell ref="I115:I116"/>
    <mergeCell ref="J115:J116"/>
    <mergeCell ref="L115:L116"/>
    <mergeCell ref="F113:F114"/>
    <mergeCell ref="G113:G114"/>
    <mergeCell ref="H113:H114"/>
    <mergeCell ref="I113:I114"/>
    <mergeCell ref="J113:J114"/>
    <mergeCell ref="L113:L114"/>
    <mergeCell ref="F111:F112"/>
    <mergeCell ref="G111:G112"/>
    <mergeCell ref="H111:H112"/>
    <mergeCell ref="I111:I112"/>
    <mergeCell ref="J111:J112"/>
    <mergeCell ref="L111:L112"/>
    <mergeCell ref="F109:F110"/>
    <mergeCell ref="G109:G110"/>
    <mergeCell ref="H109:H110"/>
    <mergeCell ref="I109:I110"/>
    <mergeCell ref="J109:J110"/>
    <mergeCell ref="L109:L110"/>
    <mergeCell ref="F107:F108"/>
    <mergeCell ref="G107:G108"/>
    <mergeCell ref="H107:H108"/>
    <mergeCell ref="I107:I108"/>
    <mergeCell ref="J107:J108"/>
    <mergeCell ref="L107:L108"/>
    <mergeCell ref="F105:F106"/>
    <mergeCell ref="G105:G106"/>
    <mergeCell ref="H105:H106"/>
    <mergeCell ref="I105:I106"/>
    <mergeCell ref="J105:J106"/>
    <mergeCell ref="L105:L106"/>
    <mergeCell ref="F84:F85"/>
    <mergeCell ref="G84:G85"/>
    <mergeCell ref="H84:H85"/>
    <mergeCell ref="I84:I85"/>
    <mergeCell ref="J84:J85"/>
    <mergeCell ref="L84:L85"/>
    <mergeCell ref="F82:F83"/>
    <mergeCell ref="G82:G83"/>
    <mergeCell ref="H82:H83"/>
    <mergeCell ref="I82:I83"/>
    <mergeCell ref="J82:J83"/>
    <mergeCell ref="L82:L83"/>
    <mergeCell ref="F80:F81"/>
    <mergeCell ref="G80:G81"/>
    <mergeCell ref="H80:H81"/>
    <mergeCell ref="I80:I81"/>
    <mergeCell ref="J80:J81"/>
    <mergeCell ref="L80:L81"/>
    <mergeCell ref="F78:F79"/>
    <mergeCell ref="G78:G79"/>
    <mergeCell ref="H78:H79"/>
    <mergeCell ref="I78:I79"/>
    <mergeCell ref="J78:J79"/>
    <mergeCell ref="L78:L79"/>
    <mergeCell ref="F76:F77"/>
    <mergeCell ref="G76:G77"/>
    <mergeCell ref="H76:H77"/>
    <mergeCell ref="I76:I77"/>
    <mergeCell ref="J76:J77"/>
    <mergeCell ref="L76:L77"/>
    <mergeCell ref="F74:F75"/>
    <mergeCell ref="G74:G75"/>
    <mergeCell ref="H74:H75"/>
    <mergeCell ref="I74:I75"/>
    <mergeCell ref="J74:J75"/>
    <mergeCell ref="L74:L75"/>
    <mergeCell ref="F72:F73"/>
    <mergeCell ref="G72:G73"/>
    <mergeCell ref="H72:H73"/>
    <mergeCell ref="I72:I73"/>
    <mergeCell ref="J72:J73"/>
    <mergeCell ref="L72:L73"/>
    <mergeCell ref="F70:F71"/>
    <mergeCell ref="G70:G71"/>
    <mergeCell ref="H70:H71"/>
    <mergeCell ref="I70:I71"/>
    <mergeCell ref="J70:J71"/>
    <mergeCell ref="L70:L71"/>
    <mergeCell ref="F68:F69"/>
    <mergeCell ref="G68:G69"/>
    <mergeCell ref="H68:H69"/>
    <mergeCell ref="I68:I69"/>
    <mergeCell ref="J68:J69"/>
    <mergeCell ref="L68:L69"/>
    <mergeCell ref="F66:F67"/>
    <mergeCell ref="G66:G67"/>
    <mergeCell ref="H66:H67"/>
    <mergeCell ref="I66:I67"/>
    <mergeCell ref="J66:J67"/>
    <mergeCell ref="L66:L67"/>
    <mergeCell ref="F64:F65"/>
    <mergeCell ref="G64:G65"/>
    <mergeCell ref="H64:H65"/>
    <mergeCell ref="I64:I65"/>
    <mergeCell ref="J64:J65"/>
    <mergeCell ref="L64:L65"/>
    <mergeCell ref="F62:F63"/>
    <mergeCell ref="G62:G63"/>
    <mergeCell ref="H62:H63"/>
    <mergeCell ref="I62:I63"/>
    <mergeCell ref="J62:J63"/>
    <mergeCell ref="L62:L63"/>
    <mergeCell ref="F60:F61"/>
    <mergeCell ref="G60:G61"/>
    <mergeCell ref="H60:H61"/>
    <mergeCell ref="I60:I61"/>
    <mergeCell ref="J60:J61"/>
    <mergeCell ref="L60:L61"/>
    <mergeCell ref="F58:F59"/>
    <mergeCell ref="G58:G59"/>
    <mergeCell ref="H58:H59"/>
    <mergeCell ref="I58:I59"/>
    <mergeCell ref="J58:J59"/>
    <mergeCell ref="L58:L59"/>
    <mergeCell ref="F56:F57"/>
    <mergeCell ref="G56:G57"/>
    <mergeCell ref="H56:H57"/>
    <mergeCell ref="I56:I57"/>
    <mergeCell ref="J56:J57"/>
    <mergeCell ref="L56:L57"/>
    <mergeCell ref="F54:F55"/>
    <mergeCell ref="G54:G55"/>
    <mergeCell ref="H54:H55"/>
    <mergeCell ref="I54:I55"/>
    <mergeCell ref="J54:J55"/>
    <mergeCell ref="L54:L55"/>
    <mergeCell ref="F51:F52"/>
    <mergeCell ref="G51:G52"/>
    <mergeCell ref="H51:H52"/>
    <mergeCell ref="I51:I52"/>
    <mergeCell ref="J51:J52"/>
    <mergeCell ref="L51:L52"/>
    <mergeCell ref="F49:F50"/>
    <mergeCell ref="G49:G50"/>
    <mergeCell ref="H49:H50"/>
    <mergeCell ref="I49:I50"/>
    <mergeCell ref="J49:J50"/>
    <mergeCell ref="L49:L50"/>
    <mergeCell ref="F47:F48"/>
    <mergeCell ref="G47:G48"/>
    <mergeCell ref="H47:H48"/>
    <mergeCell ref="I47:I48"/>
    <mergeCell ref="J47:J48"/>
    <mergeCell ref="L47:L48"/>
    <mergeCell ref="F45:F46"/>
    <mergeCell ref="G45:G46"/>
    <mergeCell ref="H45:H46"/>
    <mergeCell ref="I45:I46"/>
    <mergeCell ref="J45:J46"/>
    <mergeCell ref="L45:L46"/>
    <mergeCell ref="F43:F44"/>
    <mergeCell ref="G43:G44"/>
    <mergeCell ref="H43:H44"/>
    <mergeCell ref="I43:I44"/>
    <mergeCell ref="J43:J44"/>
    <mergeCell ref="L43:L44"/>
    <mergeCell ref="F41:F42"/>
    <mergeCell ref="G41:G42"/>
    <mergeCell ref="H41:H42"/>
    <mergeCell ref="I41:I42"/>
    <mergeCell ref="J41:J42"/>
    <mergeCell ref="L41:L42"/>
    <mergeCell ref="F39:F40"/>
    <mergeCell ref="G39:G40"/>
    <mergeCell ref="H39:H40"/>
    <mergeCell ref="I39:I40"/>
    <mergeCell ref="J39:J40"/>
    <mergeCell ref="L39:L40"/>
    <mergeCell ref="F37:F38"/>
    <mergeCell ref="G37:G38"/>
    <mergeCell ref="H37:H38"/>
    <mergeCell ref="I37:I38"/>
    <mergeCell ref="J37:J38"/>
    <mergeCell ref="L37:L38"/>
    <mergeCell ref="F35:F36"/>
    <mergeCell ref="G35:G36"/>
    <mergeCell ref="H35:H36"/>
    <mergeCell ref="I35:I36"/>
    <mergeCell ref="J35:J36"/>
    <mergeCell ref="L35:L36"/>
    <mergeCell ref="F33:F34"/>
    <mergeCell ref="G33:G34"/>
    <mergeCell ref="H33:H34"/>
    <mergeCell ref="I33:I34"/>
    <mergeCell ref="J33:J34"/>
    <mergeCell ref="L33:L34"/>
    <mergeCell ref="F31:F32"/>
    <mergeCell ref="G31:G32"/>
    <mergeCell ref="H31:H32"/>
    <mergeCell ref="I31:I32"/>
    <mergeCell ref="J31:J32"/>
    <mergeCell ref="L31:L32"/>
    <mergeCell ref="F29:F30"/>
    <mergeCell ref="G29:G30"/>
    <mergeCell ref="H29:H30"/>
    <mergeCell ref="I29:I30"/>
    <mergeCell ref="J29:J30"/>
    <mergeCell ref="L29:L30"/>
    <mergeCell ref="G17:G18"/>
    <mergeCell ref="F27:F28"/>
    <mergeCell ref="G27:G28"/>
    <mergeCell ref="H27:H28"/>
    <mergeCell ref="I27:I28"/>
    <mergeCell ref="J27:J28"/>
    <mergeCell ref="L27:L28"/>
    <mergeCell ref="F25:F26"/>
    <mergeCell ref="G25:G26"/>
    <mergeCell ref="H25:H26"/>
    <mergeCell ref="I25:I26"/>
    <mergeCell ref="J25:J26"/>
    <mergeCell ref="L25:L26"/>
    <mergeCell ref="F17:F18"/>
    <mergeCell ref="F19:F20"/>
    <mergeCell ref="F7:G7"/>
    <mergeCell ref="F5:L5"/>
    <mergeCell ref="L21:L22"/>
    <mergeCell ref="F23:F24"/>
    <mergeCell ref="G23:G24"/>
    <mergeCell ref="H23:H24"/>
    <mergeCell ref="I23:I24"/>
    <mergeCell ref="J23:J24"/>
    <mergeCell ref="L23:L24"/>
    <mergeCell ref="G19:G20"/>
    <mergeCell ref="H19:H20"/>
    <mergeCell ref="I19:I20"/>
    <mergeCell ref="J19:J20"/>
    <mergeCell ref="L19:L20"/>
    <mergeCell ref="F21:F22"/>
    <mergeCell ref="G21:G22"/>
    <mergeCell ref="H21:H22"/>
    <mergeCell ref="I21:I22"/>
    <mergeCell ref="J21:J22"/>
    <mergeCell ref="H10:L10"/>
    <mergeCell ref="L17:L18"/>
    <mergeCell ref="J17:J18"/>
    <mergeCell ref="I17:I18"/>
    <mergeCell ref="H17:H18"/>
  </mergeCells>
  <phoneticPr fontId="4"/>
  <dataValidations count="5">
    <dataValidation type="list" allowBlank="1" showInputMessage="1" showErrorMessage="1" sqref="J17:J52 J105:J154 J54:J85 J156:J205" xr:uid="{F8F24875-8B2D-4401-B269-C9CFEA6FF669}">
      <formula1>"事務員,車上運動員,手話通訳者,要約筆記者"</formula1>
    </dataValidation>
    <dataValidation type="list" allowBlank="1" showInputMessage="1" showErrorMessage="1" sqref="I17:I52 I105:I154 I54:I85 I156:I205" xr:uid="{1FB46EA6-7B0F-4070-94B2-607EC330024D}">
      <formula1>"男,女"</formula1>
    </dataValidation>
    <dataValidation type="list" allowBlank="1" showInputMessage="1" sqref="L17:L52 L105:L154 L54:L85 L156:L205" xr:uid="{E5328905-BDE9-442D-AC60-605262B74E50}">
      <formula1>"公職選挙法施行令第129条第7項に規定する場合である"</formula1>
    </dataValidation>
    <dataValidation allowBlank="1" showInputMessage="1" showErrorMessage="1" prompt="和暦により入力してください（例:令和●年●月●日）" sqref="F7:G7" xr:uid="{4A3E8211-A9C2-4975-B2FB-6949D2DBBC58}"/>
    <dataValidation allowBlank="1" showInputMessage="1" showErrorMessage="1" prompt="署名による場合は空欄として印刷してください" sqref="H10:L10" xr:uid="{B9FA7C4D-E0A1-48C0-A39D-1053D78839E2}"/>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F5AEE-BCC7-4110-9104-134BFBEF5DE3}">
  <sheetPr codeName="Sheet22"/>
  <dimension ref="B1:H2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30" style="3" customWidth="1"/>
    <col min="7" max="7" width="37.5" style="3" customWidth="1"/>
    <col min="8" max="8" width="11" style="3" customWidth="1"/>
    <col min="9" max="9" width="4.625" style="3" customWidth="1"/>
    <col min="10" max="10" width="19.375" style="3" customWidth="1"/>
    <col min="11" max="16384" width="9" style="3"/>
  </cols>
  <sheetData>
    <row r="1" spans="2:8" s="18" customFormat="1" ht="12">
      <c r="H1" s="19" t="str" cm="1">
        <f t="array" aca="1" ref="H1" ca="1">"政党届出-"&amp;MID(CELL("filename",F1),FIND("]",CELL("filename",F1))+1,31)</f>
        <v>政党届出-18</v>
      </c>
    </row>
    <row r="2" spans="2:8" ht="7.5" customHeight="1"/>
    <row r="3" spans="2:8" ht="17.25">
      <c r="F3" s="16" t="s">
        <v>118</v>
      </c>
      <c r="G3" s="17"/>
      <c r="H3" s="17"/>
    </row>
    <row r="5" spans="2:8">
      <c r="B5" s="55" t="s">
        <v>72</v>
      </c>
    </row>
    <row r="6" spans="2:8">
      <c r="B6" s="55"/>
    </row>
    <row r="7" spans="2:8" ht="30" customHeight="1">
      <c r="F7" s="302" t="str">
        <f>"　"&amp;TEXT(入力シート!B4,"ggge年m月d日")&amp;"執行の衆議院小選挙区選出議員選挙において選挙運動用ビラを頒布したいので、公職選挙法第142条第1項第1号の規定により届け出ます。"</f>
        <v>　令和8年　月　日執行の衆議院小選挙区選出議員選挙において選挙運動用ビラを頒布したいので、公職選挙法第142条第1項第1号の規定により届け出ます。</v>
      </c>
      <c r="G7" s="302"/>
      <c r="H7" s="302"/>
    </row>
    <row r="11" spans="2:8">
      <c r="F11" s="53" t="s">
        <v>119</v>
      </c>
      <c r="G11" s="173" t="s">
        <v>268</v>
      </c>
    </row>
    <row r="15" spans="2:8">
      <c r="F15" s="251" t="str">
        <f>IF(入力シート!B5="","",入力シート!B5)</f>
        <v>令和8年　月　日</v>
      </c>
      <c r="G15" s="251"/>
    </row>
    <row r="19" spans="6:8">
      <c r="F19" s="5" t="s">
        <v>59</v>
      </c>
      <c r="G19" s="249" t="str">
        <f>IF(入力シート!B34="","",入力シート!B34)</f>
        <v>　</v>
      </c>
      <c r="H19" s="249"/>
    </row>
    <row r="22" spans="6:8">
      <c r="F22" s="39"/>
    </row>
    <row r="23" spans="6:8">
      <c r="F23" s="251" t="s">
        <v>120</v>
      </c>
      <c r="G23" s="251"/>
    </row>
  </sheetData>
  <sheetProtection algorithmName="SHA-512" hashValue="LSaywcffxJz2XfRndndIngSNEoCjop/NDHGfCbf5pwOVyO0JmWKjeXuEXq6p7qw+SIopYpIWB/8J7aK0PozKqQ==" saltValue="2DI0sVOAUrYGLW9kZX61cQ==" spinCount="100000" sheet="1" objects="1" scenarios="1" formatCells="0" formatRows="0" insertRows="0"/>
  <mergeCells count="4">
    <mergeCell ref="F7:H7"/>
    <mergeCell ref="F15:G15"/>
    <mergeCell ref="G19:H19"/>
    <mergeCell ref="F23:G23"/>
  </mergeCells>
  <phoneticPr fontId="4"/>
  <dataValidations count="1">
    <dataValidation allowBlank="1" showInputMessage="1" showErrorMessage="1" prompt="署名による場合は空欄として印刷してください" sqref="G19:H19" xr:uid="{DAD074CB-8FD6-4D1C-BBBD-D92649179E1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9B79B-0A96-4908-9A93-3BB5148B3E77}">
  <sheetPr codeName="Sheet23"/>
  <dimension ref="B1:H3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30" style="3" customWidth="1"/>
    <col min="7" max="7" width="37.5" style="3" customWidth="1"/>
    <col min="8" max="8" width="11" style="3" customWidth="1"/>
    <col min="9" max="9" width="4.625" style="3" customWidth="1"/>
    <col min="10" max="10" width="19.375" style="3" customWidth="1"/>
    <col min="11" max="16384" width="9" style="3"/>
  </cols>
  <sheetData>
    <row r="1" spans="2:8" s="18" customFormat="1" ht="12">
      <c r="H1" s="19" t="str" cm="1">
        <f t="array" aca="1" ref="H1" ca="1">"政党届出-"&amp;MID(CELL("filename",F1),FIND("]",CELL("filename",F1))+1,31)</f>
        <v>政党届出-19</v>
      </c>
    </row>
    <row r="2" spans="2:8" ht="7.5" customHeight="1"/>
    <row r="3" spans="2:8" ht="17.25">
      <c r="F3" s="16" t="s">
        <v>121</v>
      </c>
      <c r="G3" s="17"/>
      <c r="H3" s="17"/>
    </row>
    <row r="5" spans="2:8">
      <c r="B5" s="55" t="s">
        <v>72</v>
      </c>
      <c r="F5" s="17" t="str">
        <f>"（衆議院小選挙区選出議員選挙（"&amp;IF(入力シート!B7="","",入力シート!B7)&amp;"））"</f>
        <v>（衆議院小選挙区選出議員選挙（徳島県第　　区））</v>
      </c>
      <c r="G5" s="17"/>
      <c r="H5" s="17"/>
    </row>
    <row r="6" spans="2:8">
      <c r="B6" s="55"/>
    </row>
    <row r="7" spans="2:8">
      <c r="B7" s="55"/>
    </row>
    <row r="9" spans="2:8">
      <c r="B9" s="55"/>
    </row>
    <row r="10" spans="2:8" ht="30" customHeight="1">
      <c r="F10" s="302" t="s">
        <v>122</v>
      </c>
      <c r="G10" s="302"/>
      <c r="H10" s="302"/>
    </row>
    <row r="14" spans="2:8">
      <c r="F14" s="251" t="str">
        <f>IF(入力シート!B5="","",入力シート!B5)</f>
        <v>令和8年　月　日</v>
      </c>
      <c r="G14" s="251"/>
    </row>
    <row r="18" spans="6:8">
      <c r="F18" s="5" t="s">
        <v>59</v>
      </c>
      <c r="G18" s="249" t="str">
        <f>IF(入力シート!B34="","",入力シート!B34)</f>
        <v>　</v>
      </c>
      <c r="H18" s="249"/>
    </row>
    <row r="21" spans="6:8">
      <c r="F21" s="39"/>
    </row>
    <row r="22" spans="6:8">
      <c r="F22" s="251" t="s">
        <v>120</v>
      </c>
      <c r="G22" s="251"/>
    </row>
    <row r="26" spans="6:8">
      <c r="F26" s="76" t="s">
        <v>125</v>
      </c>
      <c r="G26" s="75" t="s">
        <v>124</v>
      </c>
    </row>
    <row r="27" spans="6:8">
      <c r="F27" s="77"/>
    </row>
    <row r="28" spans="6:8">
      <c r="F28" s="76" t="s">
        <v>126</v>
      </c>
      <c r="G28" s="75" t="s">
        <v>124</v>
      </c>
    </row>
    <row r="30" spans="6:8">
      <c r="F30" s="76" t="s">
        <v>127</v>
      </c>
      <c r="G30" s="360"/>
      <c r="H30" s="360"/>
    </row>
    <row r="31" spans="6:8">
      <c r="G31" s="360"/>
      <c r="H31" s="360"/>
    </row>
    <row r="33" spans="7:7">
      <c r="G33" s="174"/>
    </row>
  </sheetData>
  <sheetProtection algorithmName="SHA-512" hashValue="XTQPo7ThXGPEVrCcMvqVrUMmCLjYXy2CHiaR3h0sk538XJGa21FjcZ1JZ+IVqR3Y2OiwbUQ9xuCyfbyZP3sL0Q==" saltValue="gAwVCPYDCwMoxDeNflh5qg==" spinCount="100000" sheet="1" objects="1" scenarios="1" formatCells="0" formatRows="0" insertRows="0"/>
  <mergeCells count="5">
    <mergeCell ref="F10:H10"/>
    <mergeCell ref="F14:G14"/>
    <mergeCell ref="G18:H18"/>
    <mergeCell ref="F22:G22"/>
    <mergeCell ref="G30:H31"/>
  </mergeCells>
  <phoneticPr fontId="4"/>
  <dataValidations count="3">
    <dataValidation allowBlank="1" showInputMessage="1" showErrorMessage="1" prompt="署名による場合は空欄として印刷してください" sqref="G18:H18" xr:uid="{46471857-D5FB-4E23-82C6-FC70A69EB2F0}"/>
    <dataValidation allowBlank="1" showInputMessage="1" showErrorMessage="1" prompt="選挙公報に関する連絡をする場合の連絡場所を入力してください" sqref="G30:H31" xr:uid="{6A4E549A-97ED-4724-860A-59C727AF30A6}"/>
    <dataValidation allowBlank="1" showInputMessage="1" showErrorMessage="1" prompt="選挙公報に関する連絡をする場合の連絡先電話番号を入力してください" sqref="G33" xr:uid="{59039BA3-E222-4D0E-97CF-53470A86C61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73E42-9220-4328-8827-93549EEB631C}">
  <sheetPr codeName="Sheet24"/>
  <dimension ref="B1:K46"/>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27.5" style="3" customWidth="1"/>
    <col min="8" max="8" width="24" style="3" customWidth="1"/>
    <col min="9" max="9" width="10" style="3" customWidth="1"/>
    <col min="10" max="10" width="4.625" style="3" customWidth="1"/>
    <col min="11" max="11" width="19.375" style="3" customWidth="1"/>
    <col min="12" max="16384" width="9" style="3"/>
  </cols>
  <sheetData>
    <row r="1" spans="2:9" s="18" customFormat="1" ht="12">
      <c r="I1" s="19" t="str" cm="1">
        <f t="array" aca="1" ref="I1" ca="1">"政党届出-"&amp;MID(CELL("filename",F1),FIND("]",CELL("filename",F1))+1,31)</f>
        <v>政党届出-20</v>
      </c>
    </row>
    <row r="2" spans="2:9" ht="7.5" customHeight="1"/>
    <row r="3" spans="2:9" ht="17.25">
      <c r="F3" s="16" t="s">
        <v>128</v>
      </c>
      <c r="G3" s="17"/>
      <c r="H3" s="17"/>
      <c r="I3" s="17"/>
    </row>
    <row r="5" spans="2:9">
      <c r="B5" s="55" t="s">
        <v>72</v>
      </c>
    </row>
    <row r="6" spans="2:9">
      <c r="B6" s="55"/>
    </row>
    <row r="7" spans="2:9" ht="30" customHeight="1">
      <c r="F7" s="302" t="str">
        <f>"　"&amp;TEXT(入力シート!B4,"ggge年m月d日")&amp;"執行の衆議院小選挙区選出議員選挙のため、次のとおり公営施設使用の政党演説会を開催したいので申し出ます。"</f>
        <v>　令和8年　月　日執行の衆議院小選挙区選出議員選挙のため、次のとおり公営施設使用の政党演説会を開催したいので申し出ます。</v>
      </c>
      <c r="G7" s="302"/>
      <c r="H7" s="302"/>
      <c r="I7" s="302"/>
    </row>
    <row r="11" spans="2:9">
      <c r="F11" s="306" t="s">
        <v>61</v>
      </c>
      <c r="G11" s="306"/>
      <c r="H11" s="53"/>
    </row>
    <row r="14" spans="2:9">
      <c r="F14" s="78" t="s">
        <v>129</v>
      </c>
    </row>
    <row r="15" spans="2:9">
      <c r="F15" s="80" t="s">
        <v>3</v>
      </c>
    </row>
    <row r="16" spans="2:9">
      <c r="G16" s="250" t="str">
        <f>IF(入力シート!B16="","",入力シート!B16)</f>
        <v/>
      </c>
      <c r="H16" s="250"/>
      <c r="I16" s="250"/>
    </row>
    <row r="17" spans="6:11" ht="7.5" customHeight="1"/>
    <row r="18" spans="6:11">
      <c r="F18" s="80" t="s">
        <v>4</v>
      </c>
    </row>
    <row r="19" spans="6:11">
      <c r="G19" s="250" t="str">
        <f>IF(入力シート!B19="","",入力シート!B19)</f>
        <v/>
      </c>
      <c r="H19" s="250"/>
      <c r="I19" s="250"/>
    </row>
    <row r="20" spans="6:11" ht="7.5" customHeight="1"/>
    <row r="21" spans="6:11">
      <c r="F21" s="80" t="s">
        <v>23</v>
      </c>
    </row>
    <row r="22" spans="6:11">
      <c r="G22" s="249" t="str">
        <f>IF(入力シート!B24="","",入力シート!B24)</f>
        <v>　</v>
      </c>
      <c r="H22" s="249"/>
      <c r="I22" s="249"/>
    </row>
    <row r="23" spans="6:11" ht="7.5" customHeight="1"/>
    <row r="24" spans="6:11">
      <c r="F24" s="80" t="s">
        <v>130</v>
      </c>
    </row>
    <row r="25" spans="6:11">
      <c r="G25" s="362" t="str">
        <f>IF(入力シート!B20="","",入力シート!B20)</f>
        <v/>
      </c>
      <c r="H25" s="362"/>
      <c r="I25" s="362"/>
    </row>
    <row r="28" spans="6:11">
      <c r="F28" s="162"/>
      <c r="G28" s="3" t="s">
        <v>100</v>
      </c>
      <c r="I28" s="41"/>
      <c r="J28" s="41"/>
      <c r="K28" s="67"/>
    </row>
    <row r="32" spans="6:11">
      <c r="F32" s="76" t="s">
        <v>131</v>
      </c>
      <c r="G32" s="75"/>
      <c r="H32" s="75"/>
    </row>
    <row r="33" spans="6:9">
      <c r="F33" s="76"/>
      <c r="G33" s="177" t="s">
        <v>41</v>
      </c>
      <c r="H33" s="176" t="s">
        <v>269</v>
      </c>
      <c r="I33" s="3" t="s">
        <v>136</v>
      </c>
    </row>
    <row r="34" spans="6:9">
      <c r="F34" s="76"/>
      <c r="G34" s="81"/>
      <c r="H34" s="176" t="s">
        <v>269</v>
      </c>
      <c r="I34" s="3" t="s">
        <v>137</v>
      </c>
    </row>
    <row r="35" spans="6:9" ht="7.5" customHeight="1"/>
    <row r="36" spans="6:9">
      <c r="F36" s="76" t="s">
        <v>132</v>
      </c>
    </row>
    <row r="37" spans="6:9">
      <c r="F37" s="76"/>
      <c r="G37" s="361"/>
      <c r="H37" s="361"/>
    </row>
    <row r="38" spans="6:9" ht="7.5" customHeight="1"/>
    <row r="39" spans="6:9">
      <c r="F39" s="76" t="s">
        <v>133</v>
      </c>
    </row>
    <row r="40" spans="6:9">
      <c r="F40" s="76"/>
      <c r="G40" s="361"/>
      <c r="H40" s="361"/>
    </row>
    <row r="41" spans="6:9" ht="7.5" customHeight="1"/>
    <row r="42" spans="6:9">
      <c r="F42" s="76" t="s">
        <v>134</v>
      </c>
    </row>
    <row r="43" spans="6:9">
      <c r="F43" s="76"/>
      <c r="G43" s="175"/>
      <c r="H43" s="67"/>
    </row>
    <row r="44" spans="6:9" ht="7.5" customHeight="1"/>
    <row r="45" spans="6:9">
      <c r="F45" s="76" t="s">
        <v>135</v>
      </c>
    </row>
    <row r="46" spans="6:9">
      <c r="G46" s="361"/>
      <c r="H46" s="361"/>
    </row>
  </sheetData>
  <sheetProtection algorithmName="SHA-512" hashValue="WuJ0cRQJ+4unC8EYbPBMbKuqguSx4wctczSneModpowjmcwudIhNzlF3x+bHC0NjV4gx1Sst5itvCvN0mcvq1w==" saltValue="YG3W1P73/RLpNpbFOkj2Ng==" spinCount="100000" sheet="1" objects="1" scenarios="1" formatCells="0" formatRows="0" insertRows="0"/>
  <mergeCells count="9">
    <mergeCell ref="G46:H46"/>
    <mergeCell ref="G37:H37"/>
    <mergeCell ref="G40:H40"/>
    <mergeCell ref="F7:I7"/>
    <mergeCell ref="F11:G11"/>
    <mergeCell ref="G16:I16"/>
    <mergeCell ref="G19:I19"/>
    <mergeCell ref="G22:I22"/>
    <mergeCell ref="G25:I25"/>
  </mergeCells>
  <phoneticPr fontId="4"/>
  <dataValidations count="5">
    <dataValidation allowBlank="1" showInputMessage="1" showErrorMessage="1" prompt="署名による場合は空欄として印刷してください" sqref="G22:I22" xr:uid="{49D6AABD-D1F3-4AF8-B553-D8F10FF14B4C}"/>
    <dataValidation allowBlank="1" showInputMessage="1" showErrorMessage="1" prompt="開催年月日を和暦により入力してください（例:令和●年●月●日）" sqref="G33" xr:uid="{13D95F57-A83F-4D5A-ACDC-203EA55193C2}"/>
    <dataValidation allowBlank="1" showInputMessage="1" showErrorMessage="1" prompt="開始時間を入力してください" sqref="H33" xr:uid="{C5CD15BB-159E-4281-BF7A-5B0296EAF985}"/>
    <dataValidation allowBlank="1" showInputMessage="1" showErrorMessage="1" prompt="終了時間を入力してください" sqref="H34" xr:uid="{2A78C8F1-4692-4FF2-97C4-BB95D769D9CC}"/>
    <dataValidation allowBlank="1" showInputMessage="1" showErrorMessage="1" prompt="和暦により入力してください（例:令和●年●月●日）" sqref="F11:G11" xr:uid="{416C6B93-FF21-4EDA-8F21-0FFA8C5945D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する市町村名を選択してください" xr:uid="{C8A7D760-C6F2-48E5-8E61-F2FE61FCFA79}">
          <x14:formula1>
            <xm:f>入力シート!$D$3:$D$26</xm:f>
          </x14:formula1>
          <xm:sqref>F28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FC940-A4BF-42D9-B1C7-F2FEE64C9BEA}">
  <sheetPr codeName="Sheet25"/>
  <dimension ref="B1:K44"/>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27.5" style="3" customWidth="1"/>
    <col min="8" max="8" width="24" style="3" customWidth="1"/>
    <col min="9" max="9" width="10" style="3" customWidth="1"/>
    <col min="10" max="10" width="4.625" style="3" customWidth="1"/>
    <col min="11" max="11" width="19.375" style="3" customWidth="1"/>
    <col min="12" max="16384" width="9" style="3"/>
  </cols>
  <sheetData>
    <row r="1" spans="2:9" s="18" customFormat="1" ht="12">
      <c r="I1" s="19" t="str" cm="1">
        <f t="array" aca="1" ref="I1" ca="1">"政党届出-"&amp;MID(CELL("filename",F1),FIND("]",CELL("filename",F1))+1,31)</f>
        <v>政党届出-21</v>
      </c>
    </row>
    <row r="2" spans="2:9" ht="7.5" customHeight="1"/>
    <row r="3" spans="2:9" ht="17.25">
      <c r="F3" s="16" t="s">
        <v>138</v>
      </c>
      <c r="G3" s="17"/>
      <c r="H3" s="17"/>
      <c r="I3" s="17"/>
    </row>
    <row r="5" spans="2:9">
      <c r="B5" s="55" t="s">
        <v>72</v>
      </c>
    </row>
    <row r="6" spans="2:9" ht="42" customHeight="1">
      <c r="F6" s="302" t="str">
        <f>"　"&amp;TEXT(入力シート!B4,"ggge年m月d日")&amp;"執行の衆議院小選挙区選出議員選挙のため、次のとおり公営施設使用の個人演説会を開催したいので申し出ます。"</f>
        <v>　令和8年　月　日執行の衆議院小選挙区選出議員選挙のため、次のとおり公営施設使用の個人演説会を開催したいので申し出ます。</v>
      </c>
      <c r="G6" s="302"/>
      <c r="H6" s="302"/>
      <c r="I6" s="302"/>
    </row>
    <row r="9" spans="2:9">
      <c r="F9" s="306" t="s">
        <v>61</v>
      </c>
      <c r="G9" s="306"/>
      <c r="H9" s="53"/>
    </row>
    <row r="12" spans="2:9">
      <c r="F12" s="78" t="str">
        <f>"衆議院小選挙区選出議員選挙"&amp;入力シート!B7&amp;"候補者"</f>
        <v>衆議院小選挙区選出議員選挙徳島県第　　区候補者</v>
      </c>
    </row>
    <row r="13" spans="2:9">
      <c r="F13" s="80" t="s">
        <v>10</v>
      </c>
    </row>
    <row r="14" spans="2:9">
      <c r="G14" s="250" t="str">
        <f>IF(入力シート!B38="","",入力シート!B38)</f>
        <v/>
      </c>
      <c r="H14" s="250"/>
      <c r="I14" s="250"/>
    </row>
    <row r="15" spans="2:9" ht="7.5" customHeight="1"/>
    <row r="16" spans="2:9">
      <c r="F16" s="80" t="s">
        <v>251</v>
      </c>
    </row>
    <row r="17" spans="6:11">
      <c r="G17" s="250" t="str">
        <f>IF(入力シート!B16="","",入力シート!B16)</f>
        <v/>
      </c>
      <c r="H17" s="250"/>
      <c r="I17" s="250"/>
    </row>
    <row r="18" spans="6:11" ht="7.5" customHeight="1"/>
    <row r="19" spans="6:11">
      <c r="F19" s="80" t="s">
        <v>8</v>
      </c>
    </row>
    <row r="20" spans="6:11">
      <c r="G20" s="249" t="str">
        <f>IF(入力シート!B34="","",入力シート!B34)</f>
        <v>　</v>
      </c>
      <c r="H20" s="249"/>
      <c r="I20" s="249"/>
    </row>
    <row r="21" spans="6:11" ht="7.5" customHeight="1"/>
    <row r="22" spans="6:11">
      <c r="F22" s="80" t="s">
        <v>130</v>
      </c>
    </row>
    <row r="23" spans="6:11">
      <c r="G23" s="363"/>
      <c r="H23" s="363"/>
      <c r="I23" s="363"/>
    </row>
    <row r="26" spans="6:11">
      <c r="F26" s="162"/>
      <c r="G26" s="3" t="s">
        <v>100</v>
      </c>
      <c r="I26" s="41"/>
      <c r="J26" s="41"/>
      <c r="K26" s="67"/>
    </row>
    <row r="30" spans="6:11">
      <c r="F30" s="76" t="s">
        <v>131</v>
      </c>
      <c r="G30" s="75"/>
      <c r="H30" s="75"/>
    </row>
    <row r="31" spans="6:11">
      <c r="F31" s="76"/>
      <c r="G31" s="177" t="s">
        <v>41</v>
      </c>
      <c r="H31" s="176" t="s">
        <v>269</v>
      </c>
      <c r="I31" s="3" t="s">
        <v>136</v>
      </c>
    </row>
    <row r="32" spans="6:11">
      <c r="F32" s="76"/>
      <c r="G32" s="81"/>
      <c r="H32" s="176" t="s">
        <v>269</v>
      </c>
      <c r="I32" s="3" t="s">
        <v>137</v>
      </c>
    </row>
    <row r="33" spans="6:8" ht="7.5" customHeight="1"/>
    <row r="34" spans="6:8">
      <c r="F34" s="76" t="s">
        <v>132</v>
      </c>
    </row>
    <row r="35" spans="6:8">
      <c r="F35" s="76"/>
      <c r="G35" s="361"/>
      <c r="H35" s="361"/>
    </row>
    <row r="36" spans="6:8" ht="7.5" customHeight="1"/>
    <row r="37" spans="6:8">
      <c r="F37" s="76" t="s">
        <v>133</v>
      </c>
    </row>
    <row r="38" spans="6:8">
      <c r="F38" s="76"/>
      <c r="G38" s="361"/>
      <c r="H38" s="361"/>
    </row>
    <row r="39" spans="6:8" ht="7.5" customHeight="1"/>
    <row r="40" spans="6:8">
      <c r="F40" s="76" t="s">
        <v>134</v>
      </c>
    </row>
    <row r="41" spans="6:8">
      <c r="F41" s="76"/>
      <c r="G41" s="175"/>
      <c r="H41" s="67"/>
    </row>
    <row r="42" spans="6:8" ht="7.5" customHeight="1"/>
    <row r="43" spans="6:8">
      <c r="F43" s="76" t="s">
        <v>139</v>
      </c>
    </row>
    <row r="44" spans="6:8">
      <c r="G44" s="361"/>
      <c r="H44" s="361"/>
    </row>
  </sheetData>
  <sheetProtection algorithmName="SHA-512" hashValue="uvSHdRYoJ63Scd+NKK1PWI27PgBb7QfsQV+Pc8nYDpNApHWoGkrAxLKkDoXtw6Fd7LkxfFiD9lgkKIEAjoJQkw==" saltValue="wpxGwVFSkmF4kEk6hCL4Lw==" spinCount="100000" sheet="1" objects="1" scenarios="1" formatCells="0" formatRows="0" insertRows="0"/>
  <mergeCells count="9">
    <mergeCell ref="G35:H35"/>
    <mergeCell ref="G38:H38"/>
    <mergeCell ref="G44:H44"/>
    <mergeCell ref="F6:I6"/>
    <mergeCell ref="F9:G9"/>
    <mergeCell ref="G14:I14"/>
    <mergeCell ref="G17:I17"/>
    <mergeCell ref="G20:I20"/>
    <mergeCell ref="G23:I23"/>
  </mergeCells>
  <phoneticPr fontId="4"/>
  <dataValidations count="5">
    <dataValidation allowBlank="1" showInputMessage="1" showErrorMessage="1" prompt="和暦により入力してください（例:令和●年●月●日）" sqref="F9:G9" xr:uid="{2528FD6E-C02B-4AE4-80F5-AB8A7FCFCFB5}"/>
    <dataValidation allowBlank="1" showInputMessage="1" showErrorMessage="1" prompt="署名による場合は空欄として印刷してください" sqref="G20:I20" xr:uid="{E68FAF38-937E-4F7A-8C4E-5FCBC4943AA6}"/>
    <dataValidation allowBlank="1" showInputMessage="1" showErrorMessage="1" prompt="終了時間を入力してください" sqref="H32" xr:uid="{913EFF12-E102-4BAE-A862-601E695A8440}"/>
    <dataValidation allowBlank="1" showInputMessage="1" showErrorMessage="1" prompt="開始時間を入力してください" sqref="H31" xr:uid="{E4DEEE75-AA15-413E-BC75-5E901B71D16B}"/>
    <dataValidation allowBlank="1" showInputMessage="1" showErrorMessage="1" prompt="開催年月日を和暦により入力してください（例:令和●年●月●日）" sqref="G31" xr:uid="{96DC8BA0-A6ED-4B93-848A-B3C16F38F13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する市町村名を選択してください" xr:uid="{914E576F-FED4-40F9-8A5C-9C1B1B5A200B}">
          <x14:formula1>
            <xm:f>入力シート!$D$3:$D$26</xm:f>
          </x14:formula1>
          <xm:sqref>F26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0E6FA-7D57-48C0-8AC7-09535EA5B5E9}">
  <sheetPr codeName="Sheet26"/>
  <dimension ref="B1:K28"/>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政党届出-22</v>
      </c>
    </row>
    <row r="2" spans="2:11" ht="7.5" customHeight="1"/>
    <row r="3" spans="2:11" ht="17.25">
      <c r="F3" s="16" t="s">
        <v>140</v>
      </c>
      <c r="G3" s="17"/>
      <c r="H3" s="17"/>
      <c r="I3" s="17"/>
      <c r="J3" s="17"/>
    </row>
    <row r="4" spans="2:11">
      <c r="K4" s="54"/>
    </row>
    <row r="5" spans="2:11">
      <c r="B5" s="55" t="s">
        <v>72</v>
      </c>
    </row>
    <row r="6" spans="2:11" ht="30" customHeight="1">
      <c r="B6" s="55"/>
      <c r="F6" s="302" t="str">
        <f>"　"&amp;TEXT(入力シート!B4,"ggge年m月d日")&amp;"執行の衆議院小選挙区選出議員選挙における出納責任者を次のとおり選任したので届け出ます。"</f>
        <v>　令和8年　月　日執行の衆議院小選挙区選出議員選挙における出納責任者を次のとおり選任したので届け出ます。</v>
      </c>
      <c r="G6" s="302"/>
      <c r="H6" s="302"/>
      <c r="I6" s="302"/>
      <c r="J6" s="302"/>
    </row>
    <row r="9" spans="2:11">
      <c r="F9" s="306" t="s">
        <v>61</v>
      </c>
      <c r="G9" s="306"/>
      <c r="H9" s="53"/>
      <c r="I9" s="53"/>
    </row>
    <row r="12" spans="2:11">
      <c r="F12" s="78"/>
      <c r="G12" s="39" t="s">
        <v>141</v>
      </c>
    </row>
    <row r="13" spans="2:11">
      <c r="F13" s="80"/>
      <c r="G13" s="79" t="s">
        <v>3</v>
      </c>
    </row>
    <row r="14" spans="2:11">
      <c r="H14" s="308" t="str">
        <f>IF(入力シート!B16="","",入力シート!B16)</f>
        <v/>
      </c>
      <c r="I14" s="308"/>
      <c r="J14" s="308"/>
    </row>
    <row r="15" spans="2:11" ht="7.5" customHeight="1">
      <c r="H15" s="67"/>
      <c r="I15" s="67"/>
      <c r="J15" s="67"/>
    </row>
    <row r="16" spans="2:11">
      <c r="F16" s="80"/>
      <c r="G16" s="79" t="s">
        <v>5</v>
      </c>
      <c r="H16" s="67"/>
      <c r="I16" s="67"/>
      <c r="J16" s="67"/>
    </row>
    <row r="17" spans="2:11">
      <c r="H17" s="310" t="str">
        <f>IF(入力シート!B24="","",入力シート!B24)</f>
        <v>　</v>
      </c>
      <c r="I17" s="310"/>
      <c r="J17" s="310"/>
    </row>
    <row r="20" spans="2:11">
      <c r="F20" s="53" t="s">
        <v>120</v>
      </c>
      <c r="G20" s="53"/>
    </row>
    <row r="22" spans="2:11">
      <c r="B22" s="55"/>
      <c r="K22" s="54"/>
    </row>
    <row r="23" spans="2:11" ht="34.5" customHeight="1">
      <c r="F23" s="370" t="s">
        <v>63</v>
      </c>
      <c r="G23" s="371"/>
      <c r="H23" s="369" t="str">
        <f>IF(入力シート!B34="","",入力シート!B34)</f>
        <v>　</v>
      </c>
      <c r="I23" s="369"/>
      <c r="J23" s="369"/>
    </row>
    <row r="24" spans="2:11" ht="34.5" customHeight="1">
      <c r="F24" s="366" t="s">
        <v>142</v>
      </c>
      <c r="G24" s="82" t="s">
        <v>8</v>
      </c>
      <c r="H24" s="369" t="str">
        <f>IF(入力シート!B61="","",入力シート!B61)</f>
        <v>　</v>
      </c>
      <c r="I24" s="369"/>
      <c r="J24" s="369"/>
    </row>
    <row r="25" spans="2:11" ht="34.5" customHeight="1">
      <c r="F25" s="367"/>
      <c r="G25" s="82" t="s">
        <v>10</v>
      </c>
      <c r="H25" s="369" t="str">
        <f>IF(入力シート!B63="","",入力シート!B63)</f>
        <v/>
      </c>
      <c r="I25" s="369"/>
      <c r="J25" s="369"/>
    </row>
    <row r="26" spans="2:11" ht="34.5" customHeight="1">
      <c r="F26" s="367"/>
      <c r="G26" s="82" t="s">
        <v>18</v>
      </c>
      <c r="H26" s="369" t="str">
        <f>IF(入力シート!B71="","",入力シート!B71)</f>
        <v/>
      </c>
      <c r="I26" s="369"/>
      <c r="J26" s="369"/>
    </row>
    <row r="27" spans="2:11" ht="34.5" customHeight="1">
      <c r="F27" s="368"/>
      <c r="G27" s="82" t="s">
        <v>11</v>
      </c>
      <c r="H27" s="364" t="str">
        <f>IF(入力シート!B69="","",入力シート!B69)</f>
        <v/>
      </c>
      <c r="I27" s="364"/>
      <c r="J27" s="364"/>
    </row>
    <row r="28" spans="2:11" ht="34.5" customHeight="1">
      <c r="F28" s="365" t="s">
        <v>143</v>
      </c>
      <c r="G28" s="365"/>
      <c r="H28" s="341" t="s">
        <v>41</v>
      </c>
      <c r="I28" s="341"/>
      <c r="J28" s="341"/>
    </row>
  </sheetData>
  <sheetProtection algorithmName="SHA-512" hashValue="6xp+247F400IBn7dOGBZyh1YmadtSla7fD4jSakA/FIxKCzacyUDYo4aEAo0AViw1sYzCArdQPeeSoaoedlUEQ==" saltValue="rU7CMMB4Cq2NKeEhoPFWXA==" spinCount="100000" sheet="1" objects="1" scenarios="1" formatCells="0" formatRows="0" insertRows="0"/>
  <mergeCells count="13">
    <mergeCell ref="F6:J6"/>
    <mergeCell ref="F9:G9"/>
    <mergeCell ref="F23:G23"/>
    <mergeCell ref="H23:J23"/>
    <mergeCell ref="H26:J26"/>
    <mergeCell ref="H27:J27"/>
    <mergeCell ref="F28:G28"/>
    <mergeCell ref="H28:J28"/>
    <mergeCell ref="H14:J14"/>
    <mergeCell ref="H17:J17"/>
    <mergeCell ref="F24:F27"/>
    <mergeCell ref="H24:J24"/>
    <mergeCell ref="H25:J25"/>
  </mergeCells>
  <phoneticPr fontId="4"/>
  <dataValidations count="2">
    <dataValidation allowBlank="1" showInputMessage="1" showErrorMessage="1" prompt="和暦により入力してください（例:令和●年●月●日）" sqref="F9:G9 H28:J28" xr:uid="{635E3145-B115-40C7-9D33-0D810FDDC881}"/>
    <dataValidation allowBlank="1" showInputMessage="1" showErrorMessage="1" prompt="署名による場合は空欄として印刷してください" sqref="H17:J17" xr:uid="{C978B8CF-AC06-48C4-A836-89DB4575D31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2F7DB-A64E-421E-B008-300D800E0BE5}">
  <sheetPr codeName="Sheet27"/>
  <dimension ref="B1:K39"/>
  <sheetViews>
    <sheetView showGridLines="0" view="pageBreakPreview" topLeftCell="E12"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政党届出-23</v>
      </c>
    </row>
    <row r="2" spans="2:11" ht="7.5" customHeight="1"/>
    <row r="3" spans="2:11" ht="17.25">
      <c r="F3" s="16" t="s">
        <v>144</v>
      </c>
      <c r="G3" s="17"/>
      <c r="H3" s="17"/>
      <c r="I3" s="17"/>
      <c r="J3" s="17"/>
    </row>
    <row r="4" spans="2:11">
      <c r="K4" s="54"/>
    </row>
    <row r="5" spans="2:11">
      <c r="B5" s="55" t="s">
        <v>72</v>
      </c>
    </row>
    <row r="6" spans="2:11">
      <c r="B6" s="55"/>
    </row>
    <row r="7" spans="2:11">
      <c r="B7" s="55"/>
    </row>
    <row r="8" spans="2:11">
      <c r="F8" s="83"/>
      <c r="G8" s="86" t="s">
        <v>8</v>
      </c>
      <c r="H8" s="372" t="str">
        <f>IF(入力シート!B61="","",入力シート!B61)</f>
        <v>　</v>
      </c>
      <c r="I8" s="372"/>
      <c r="J8" s="372"/>
    </row>
    <row r="9" spans="2:11" ht="7.5" customHeight="1">
      <c r="F9" s="84"/>
      <c r="G9" s="86"/>
      <c r="H9" s="67"/>
      <c r="I9" s="67"/>
      <c r="J9" s="67"/>
    </row>
    <row r="10" spans="2:11">
      <c r="F10" s="67"/>
      <c r="G10" s="86" t="s">
        <v>10</v>
      </c>
      <c r="H10" s="310" t="str">
        <f>IF(入力シート!B63="","",入力シート!B63)</f>
        <v/>
      </c>
      <c r="I10" s="310"/>
      <c r="J10" s="310"/>
    </row>
    <row r="11" spans="2:11" ht="7.5" customHeight="1">
      <c r="F11" s="67"/>
      <c r="G11" s="86"/>
      <c r="H11" s="67"/>
      <c r="I11" s="67"/>
      <c r="J11" s="67"/>
    </row>
    <row r="12" spans="2:11">
      <c r="F12" s="67"/>
      <c r="G12" s="86" t="s">
        <v>18</v>
      </c>
      <c r="H12" s="372" t="str">
        <f>IF(入力シート!B71="","",入力シート!B71)</f>
        <v/>
      </c>
      <c r="I12" s="372"/>
      <c r="J12" s="372"/>
    </row>
    <row r="13" spans="2:11" ht="7.5" customHeight="1">
      <c r="F13" s="67"/>
      <c r="G13" s="86"/>
      <c r="H13" s="67"/>
      <c r="I13" s="67"/>
      <c r="J13" s="67"/>
    </row>
    <row r="14" spans="2:11">
      <c r="F14" s="67"/>
      <c r="G14" s="86" t="s">
        <v>11</v>
      </c>
      <c r="H14" s="374" t="str">
        <f>IF(入力シート!B69="","",入力シート!B69)</f>
        <v/>
      </c>
      <c r="I14" s="374"/>
      <c r="J14" s="374"/>
    </row>
    <row r="15" spans="2:11" ht="7.5" customHeight="1">
      <c r="F15" s="67"/>
      <c r="G15" s="67"/>
      <c r="H15" s="67"/>
      <c r="I15" s="67"/>
      <c r="J15" s="67"/>
    </row>
    <row r="16" spans="2:11">
      <c r="F16" s="84"/>
      <c r="G16" s="85"/>
      <c r="H16" s="67"/>
      <c r="I16" s="67"/>
      <c r="J16" s="67"/>
    </row>
    <row r="17" spans="2:11">
      <c r="F17" s="84"/>
      <c r="G17" s="85"/>
      <c r="H17" s="67"/>
      <c r="I17" s="67"/>
      <c r="J17" s="67"/>
    </row>
    <row r="18" spans="2:11">
      <c r="F18" s="84"/>
      <c r="G18" s="85"/>
      <c r="H18" s="67"/>
      <c r="I18" s="67"/>
      <c r="J18" s="67"/>
    </row>
    <row r="20" spans="2:11" ht="30" customHeight="1">
      <c r="B20" s="55"/>
      <c r="F20" s="302" t="str">
        <f>"　上の者が、"&amp;TEXT(入力シート!B4,"ggge年m月d日")&amp;"執行の衆議院小選挙区選出議員選挙における出納責任者に選任されることを承諾します。"</f>
        <v>　上の者が、令和8年　月　日執行の衆議院小選挙区選出議員選挙における出納責任者に選任されることを承諾します。</v>
      </c>
      <c r="G20" s="302"/>
      <c r="H20" s="302"/>
      <c r="I20" s="302"/>
      <c r="J20" s="302"/>
    </row>
    <row r="25" spans="2:11">
      <c r="F25" s="306" t="s">
        <v>61</v>
      </c>
      <c r="G25" s="306"/>
      <c r="H25" s="53"/>
      <c r="I25" s="53"/>
    </row>
    <row r="30" spans="2:11">
      <c r="H30" s="5" t="s">
        <v>239</v>
      </c>
      <c r="I30" s="310" t="str">
        <f>IF(入力シート!B34="","",入力シート!B34)</f>
        <v>　</v>
      </c>
      <c r="J30" s="310"/>
      <c r="K30" s="128"/>
    </row>
    <row r="31" spans="2:11">
      <c r="B31" s="55"/>
      <c r="K31" s="54"/>
    </row>
    <row r="32" spans="2:11">
      <c r="B32" s="55"/>
      <c r="K32" s="54"/>
    </row>
    <row r="33" spans="2:11">
      <c r="B33" s="55"/>
      <c r="K33" s="54"/>
    </row>
    <row r="34" spans="2:11">
      <c r="B34" s="55"/>
      <c r="K34" s="54"/>
    </row>
    <row r="35" spans="2:11">
      <c r="F35" s="34" t="s">
        <v>96</v>
      </c>
    </row>
    <row r="36" spans="2:11">
      <c r="G36" s="373" t="str">
        <f>IF(入力シート!B16="","",入力シート!B16)</f>
        <v/>
      </c>
      <c r="H36" s="373"/>
      <c r="I36" s="373"/>
    </row>
    <row r="37" spans="2:11" ht="7.5" customHeight="1">
      <c r="B37" s="55"/>
      <c r="K37" s="54"/>
    </row>
    <row r="38" spans="2:11">
      <c r="F38" s="78" t="s">
        <v>23</v>
      </c>
    </row>
    <row r="39" spans="2:11">
      <c r="G39" s="373" t="str">
        <f>IF(入力シート!B22="","　　　　　　　　　　　　",入力シート!B24)&amp;"　殿"</f>
        <v>　　　　　　　　　　　　　殿</v>
      </c>
      <c r="H39" s="373"/>
      <c r="I39" s="373"/>
    </row>
  </sheetData>
  <sheetProtection algorithmName="SHA-512" hashValue="+Rl2smNDssK09qoK8R7En+DRO2lC0pUGSPUBvaQD2s73z6Md500FCe6aBGaQbjYvv8/xUDTrXKQ7LizHk4JQIw==" saltValue="WUNQ6FeYjMxzxs8BIloaBw==" spinCount="100000" sheet="1" objects="1" scenarios="1" formatCells="0" formatRows="0" insertRows="0"/>
  <mergeCells count="9">
    <mergeCell ref="H8:J8"/>
    <mergeCell ref="G36:I36"/>
    <mergeCell ref="G39:I39"/>
    <mergeCell ref="H10:J10"/>
    <mergeCell ref="H12:J12"/>
    <mergeCell ref="H14:J14"/>
    <mergeCell ref="I30:J30"/>
    <mergeCell ref="F20:J20"/>
    <mergeCell ref="F25:G25"/>
  </mergeCells>
  <phoneticPr fontId="4"/>
  <dataValidations count="2">
    <dataValidation allowBlank="1" showInputMessage="1" showErrorMessage="1" prompt="和暦により入力してください（例:令和●年●月●日）" sqref="F25:G25" xr:uid="{46007295-B31E-446A-94B1-7554E97C4C48}"/>
    <dataValidation allowBlank="1" showInputMessage="1" showErrorMessage="1" prompt="署名による場合は空欄として印刷してください" sqref="I30 K30" xr:uid="{1638D02C-C7E8-43B8-A242-6EE17CC4B2C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38C8F-16E9-4F1C-9144-4F39CD6C9665}">
  <sheetPr codeName="Sheet28"/>
  <dimension ref="B1:K28"/>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政党届出-24</v>
      </c>
    </row>
    <row r="2" spans="2:11" ht="7.5" customHeight="1"/>
    <row r="3" spans="2:11" ht="17.25">
      <c r="F3" s="16" t="s">
        <v>140</v>
      </c>
      <c r="G3" s="17"/>
      <c r="H3" s="17"/>
      <c r="I3" s="17"/>
      <c r="J3" s="17"/>
    </row>
    <row r="4" spans="2:11">
      <c r="K4" s="54"/>
    </row>
    <row r="5" spans="2:11">
      <c r="B5" s="55" t="s">
        <v>72</v>
      </c>
    </row>
    <row r="6" spans="2:11">
      <c r="B6" s="55"/>
    </row>
    <row r="7" spans="2:11" ht="30" customHeight="1">
      <c r="B7" s="55"/>
      <c r="F7" s="302" t="str">
        <f>"　"&amp;TEXT(入力シート!B4,"ggge年m月d日")&amp;"執行の衆議院小選挙区選出議員選挙における出納責任者を次のとおり選任したので届け出ます。"</f>
        <v>　令和8年　月　日執行の衆議院小選挙区選出議員選挙における出納責任者を次のとおり選任したので届け出ます。</v>
      </c>
      <c r="G7" s="302"/>
      <c r="H7" s="302"/>
      <c r="I7" s="302"/>
      <c r="J7" s="302"/>
    </row>
    <row r="11" spans="2:11">
      <c r="F11" s="306" t="s">
        <v>61</v>
      </c>
      <c r="G11" s="306"/>
      <c r="H11" s="53"/>
      <c r="I11" s="53"/>
    </row>
    <row r="15" spans="2:11">
      <c r="F15" s="78"/>
      <c r="G15" s="39" t="s">
        <v>145</v>
      </c>
    </row>
    <row r="16" spans="2:11">
      <c r="H16" s="310" t="str">
        <f>IF(入力シート!B34="","",入力シート!B34)</f>
        <v>　</v>
      </c>
      <c r="I16" s="310"/>
      <c r="J16" s="310"/>
    </row>
    <row r="20" spans="2:11">
      <c r="F20" s="53" t="s">
        <v>120</v>
      </c>
      <c r="G20" s="53"/>
    </row>
    <row r="22" spans="2:11">
      <c r="B22" s="55"/>
      <c r="K22" s="54"/>
    </row>
    <row r="23" spans="2:11" ht="34.5" customHeight="1">
      <c r="F23" s="370" t="s">
        <v>63</v>
      </c>
      <c r="G23" s="371"/>
      <c r="H23" s="369" t="str">
        <f>IF(入力シート!B34="","",入力シート!B34)</f>
        <v>　</v>
      </c>
      <c r="I23" s="369"/>
      <c r="J23" s="369"/>
    </row>
    <row r="24" spans="2:11" ht="34.5" customHeight="1">
      <c r="F24" s="366" t="s">
        <v>142</v>
      </c>
      <c r="G24" s="82" t="s">
        <v>8</v>
      </c>
      <c r="H24" s="369" t="str">
        <f>IF(入力シート!B61="","",入力シート!B61)</f>
        <v>　</v>
      </c>
      <c r="I24" s="369"/>
      <c r="J24" s="369"/>
    </row>
    <row r="25" spans="2:11" ht="34.5" customHeight="1">
      <c r="F25" s="367"/>
      <c r="G25" s="82" t="s">
        <v>10</v>
      </c>
      <c r="H25" s="369" t="str">
        <f>IF(入力シート!B63="","",入力シート!B63)</f>
        <v/>
      </c>
      <c r="I25" s="369"/>
      <c r="J25" s="369"/>
    </row>
    <row r="26" spans="2:11" ht="34.5" customHeight="1">
      <c r="F26" s="367"/>
      <c r="G26" s="82" t="s">
        <v>18</v>
      </c>
      <c r="H26" s="369" t="str">
        <f>IF(入力シート!B71="","",入力シート!B71)</f>
        <v/>
      </c>
      <c r="I26" s="369"/>
      <c r="J26" s="369"/>
    </row>
    <row r="27" spans="2:11" ht="34.5" customHeight="1">
      <c r="F27" s="368"/>
      <c r="G27" s="82" t="s">
        <v>11</v>
      </c>
      <c r="H27" s="364" t="str">
        <f>IF(入力シート!B69="","",入力シート!B69)</f>
        <v/>
      </c>
      <c r="I27" s="364"/>
      <c r="J27" s="364"/>
    </row>
    <row r="28" spans="2:11" ht="34.5" customHeight="1">
      <c r="F28" s="365" t="s">
        <v>143</v>
      </c>
      <c r="G28" s="365"/>
      <c r="H28" s="341" t="s">
        <v>41</v>
      </c>
      <c r="I28" s="341"/>
      <c r="J28" s="341"/>
    </row>
  </sheetData>
  <sheetProtection algorithmName="SHA-512" hashValue="EHZFEzpC/a1RopIK2vDLNMXkKsT4m7ZzHgTci9Y/tQcholuxptI+pv5b4XT36ur6toee7+AvylF4Xh0TT0IRNA==" saltValue="exKlLgWunCPjzhvgkIUSxw==" spinCount="100000" sheet="1" objects="1" scenarios="1" formatCells="0" formatRows="0" insertRows="0"/>
  <mergeCells count="12">
    <mergeCell ref="F28:G28"/>
    <mergeCell ref="H28:J28"/>
    <mergeCell ref="F7:J7"/>
    <mergeCell ref="F11:G11"/>
    <mergeCell ref="H16:J16"/>
    <mergeCell ref="F23:G23"/>
    <mergeCell ref="H23:J23"/>
    <mergeCell ref="F24:F27"/>
    <mergeCell ref="H24:J24"/>
    <mergeCell ref="H25:J25"/>
    <mergeCell ref="H26:J26"/>
    <mergeCell ref="H27:J27"/>
  </mergeCells>
  <phoneticPr fontId="4"/>
  <dataValidations count="2">
    <dataValidation allowBlank="1" showInputMessage="1" showErrorMessage="1" prompt="署名による場合は空欄として印刷してください" sqref="H16" xr:uid="{33252711-3644-447C-8CDD-2F46A00426A7}"/>
    <dataValidation allowBlank="1" showInputMessage="1" showErrorMessage="1" prompt="和暦により入力してください（例:令和●年●月●日）" sqref="F11:G11 H28:J28" xr:uid="{093A2904-26BF-4574-ACFA-AD2D1496E938}"/>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AC0E5-62A3-4D17-82E6-7C253464D11E}">
  <sheetPr codeName="Sheet29"/>
  <dimension ref="B1:K28"/>
  <sheetViews>
    <sheetView showGridLines="0" view="pageBreakPreview" topLeftCell="C1"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政党届出-25</v>
      </c>
    </row>
    <row r="2" spans="2:11" ht="7.5" customHeight="1"/>
    <row r="3" spans="2:11" ht="17.25">
      <c r="F3" s="16" t="s">
        <v>148</v>
      </c>
      <c r="G3" s="17"/>
      <c r="H3" s="17"/>
      <c r="I3" s="17"/>
      <c r="J3" s="17"/>
    </row>
    <row r="4" spans="2:11">
      <c r="K4" s="54"/>
    </row>
    <row r="5" spans="2:11">
      <c r="B5" s="55" t="s">
        <v>72</v>
      </c>
    </row>
    <row r="6" spans="2:11" ht="30" customHeight="1">
      <c r="B6" s="55"/>
      <c r="F6" s="302" t="str">
        <f>"　"&amp;TEXT(入力シート!B4,"ggge年m月d日")&amp;"執行の衆議院小選挙区選出議員選挙における出納責任者を次のとおり異動したので届け出ます。"</f>
        <v>　令和8年　月　日執行の衆議院小選挙区選出議員選挙における出納責任者を次のとおり異動したので届け出ます。</v>
      </c>
      <c r="G6" s="302"/>
      <c r="H6" s="302"/>
      <c r="I6" s="302"/>
      <c r="J6" s="302"/>
    </row>
    <row r="9" spans="2:11">
      <c r="F9" s="306" t="s">
        <v>61</v>
      </c>
      <c r="G9" s="306"/>
      <c r="H9" s="53"/>
      <c r="I9" s="53"/>
    </row>
    <row r="12" spans="2:11">
      <c r="F12" s="78"/>
      <c r="G12" s="39" t="s">
        <v>141</v>
      </c>
    </row>
    <row r="13" spans="2:11">
      <c r="F13" s="80"/>
      <c r="G13" s="79" t="s">
        <v>3</v>
      </c>
    </row>
    <row r="14" spans="2:11">
      <c r="H14" s="308" t="str">
        <f>IF(入力シート!B16="","",入力シート!B16)</f>
        <v/>
      </c>
      <c r="I14" s="308"/>
      <c r="J14" s="308"/>
    </row>
    <row r="15" spans="2:11" ht="7.5" customHeight="1">
      <c r="H15" s="67"/>
      <c r="I15" s="67"/>
      <c r="J15" s="67"/>
    </row>
    <row r="16" spans="2:11">
      <c r="F16" s="80"/>
      <c r="G16" s="79" t="s">
        <v>5</v>
      </c>
      <c r="H16" s="67"/>
      <c r="I16" s="67"/>
      <c r="J16" s="67"/>
    </row>
    <row r="17" spans="2:11">
      <c r="H17" s="310" t="str">
        <f>IF(入力シート!B24="","",入力シート!B24)</f>
        <v>　</v>
      </c>
      <c r="I17" s="310"/>
      <c r="J17" s="310"/>
    </row>
    <row r="20" spans="2:11">
      <c r="F20" s="53" t="s">
        <v>120</v>
      </c>
      <c r="G20" s="53"/>
    </row>
    <row r="22" spans="2:11">
      <c r="B22" s="55"/>
      <c r="K22" s="54"/>
    </row>
    <row r="23" spans="2:11" ht="34.5" customHeight="1">
      <c r="F23" s="370" t="s">
        <v>63</v>
      </c>
      <c r="G23" s="371"/>
      <c r="H23" s="369" t="str">
        <f>IF(入力シート!B34="","",入力シート!B34)</f>
        <v>　</v>
      </c>
      <c r="I23" s="369"/>
      <c r="J23" s="369"/>
    </row>
    <row r="24" spans="2:11" ht="34.5" customHeight="1">
      <c r="F24" s="366" t="s">
        <v>142</v>
      </c>
      <c r="G24" s="82" t="s">
        <v>8</v>
      </c>
      <c r="H24" s="369" t="str">
        <f>IF(入力シート!B61="","",入力シート!B61)</f>
        <v>　</v>
      </c>
      <c r="I24" s="369"/>
      <c r="J24" s="369"/>
    </row>
    <row r="25" spans="2:11" ht="34.5" customHeight="1">
      <c r="F25" s="367"/>
      <c r="G25" s="82" t="s">
        <v>10</v>
      </c>
      <c r="H25" s="369" t="str">
        <f>IF(入力シート!B63="","",入力シート!B63)</f>
        <v/>
      </c>
      <c r="I25" s="369"/>
      <c r="J25" s="369"/>
    </row>
    <row r="26" spans="2:11" ht="34.5" customHeight="1">
      <c r="F26" s="367"/>
      <c r="G26" s="82" t="s">
        <v>18</v>
      </c>
      <c r="H26" s="369" t="str">
        <f>IF(入力シート!B71="","",入力シート!B71)</f>
        <v/>
      </c>
      <c r="I26" s="369"/>
      <c r="J26" s="369"/>
    </row>
    <row r="27" spans="2:11" ht="34.5" customHeight="1">
      <c r="F27" s="368"/>
      <c r="G27" s="82" t="s">
        <v>11</v>
      </c>
      <c r="H27" s="364" t="str">
        <f>IF(入力シート!B69="","",入力シート!B69)</f>
        <v/>
      </c>
      <c r="I27" s="364"/>
      <c r="J27" s="364"/>
    </row>
    <row r="28" spans="2:11" ht="34.5" customHeight="1">
      <c r="F28" s="365" t="s">
        <v>112</v>
      </c>
      <c r="G28" s="365"/>
      <c r="H28" s="341" t="s">
        <v>41</v>
      </c>
      <c r="I28" s="341"/>
      <c r="J28" s="341"/>
    </row>
  </sheetData>
  <sheetProtection algorithmName="SHA-512" hashValue="zarZa4+x4W4JYYeQedBy37HWIOo/5dkIAMMEWdCEERpkT3iUOdjc7PaCpL1qRSAQqjTqzq8Tp++EML/uaJVwiQ==" saltValue="2D/Cbp83NIojVETold79Hg==" spinCount="100000" sheet="1" objects="1" scenarios="1" formatCells="0" formatRows="0" insertRows="0"/>
  <mergeCells count="13">
    <mergeCell ref="F28:G28"/>
    <mergeCell ref="H28:J28"/>
    <mergeCell ref="F6:J6"/>
    <mergeCell ref="F9:G9"/>
    <mergeCell ref="H14:J14"/>
    <mergeCell ref="H17:J17"/>
    <mergeCell ref="F23:G23"/>
    <mergeCell ref="H23:J23"/>
    <mergeCell ref="F24:F27"/>
    <mergeCell ref="H24:J24"/>
    <mergeCell ref="H25:J25"/>
    <mergeCell ref="H26:J26"/>
    <mergeCell ref="H27:J27"/>
  </mergeCells>
  <phoneticPr fontId="4"/>
  <dataValidations count="2">
    <dataValidation allowBlank="1" showInputMessage="1" showErrorMessage="1" prompt="和暦により入力してください（例:令和●年●月●日）" sqref="H28:J28 F9:G9" xr:uid="{18041B6C-20B4-4364-A6FD-04C831B31352}"/>
    <dataValidation allowBlank="1" showInputMessage="1" showErrorMessage="1" prompt="署名による場合は空欄として印刷してください" sqref="H17:J17" xr:uid="{892E4B90-64E0-47B0-89F4-8BA5021276D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FB8BE-08D4-44FB-8133-880B1E8486D6}">
  <sheetPr codeName="Sheet1"/>
  <dimension ref="B1:M50"/>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6.625" style="3" customWidth="1"/>
    <col min="7" max="7" width="4" style="3" customWidth="1"/>
    <col min="8" max="8" width="11.5" style="3" customWidth="1"/>
    <col min="9" max="9" width="14" style="3" customWidth="1"/>
    <col min="10" max="10" width="8.5" style="3" customWidth="1"/>
    <col min="11" max="11" width="9" style="3"/>
    <col min="12" max="12" width="6" style="3" customWidth="1"/>
    <col min="13" max="13" width="8.5" style="3" customWidth="1"/>
    <col min="14" max="16384" width="9" style="3"/>
  </cols>
  <sheetData>
    <row r="1" spans="2:13" s="18" customFormat="1" ht="12">
      <c r="L1" s="19"/>
      <c r="M1" s="19" t="str" cm="1">
        <f t="array" aca="1" ref="M1" ca="1">"政党届出-"&amp;MID(CELL("filename",K1),FIND("]",CELL("filename",K1))+1,31)</f>
        <v>政党届出-1</v>
      </c>
    </row>
    <row r="2" spans="2:13" ht="7.5" customHeight="1"/>
    <row r="3" spans="2:13" ht="17.25">
      <c r="F3" s="16" t="s">
        <v>0</v>
      </c>
      <c r="G3" s="17"/>
      <c r="H3" s="17"/>
      <c r="I3" s="17"/>
      <c r="J3" s="17"/>
      <c r="K3" s="17"/>
      <c r="L3" s="17"/>
      <c r="M3" s="17"/>
    </row>
    <row r="4" spans="2:13" ht="15" thickBot="1"/>
    <row r="5" spans="2:13">
      <c r="B5" s="55" t="s">
        <v>72</v>
      </c>
      <c r="F5" s="33" t="s">
        <v>1</v>
      </c>
      <c r="G5" s="7"/>
      <c r="H5" s="7"/>
      <c r="I5" s="7"/>
      <c r="J5" s="7"/>
      <c r="K5" s="7"/>
      <c r="L5" s="7"/>
      <c r="M5" s="8"/>
    </row>
    <row r="6" spans="2:13" ht="18.75" customHeight="1">
      <c r="B6" s="55"/>
      <c r="F6" s="13" t="s">
        <v>2</v>
      </c>
      <c r="G6" s="243" t="str">
        <f>IF(入力シート!B15="","",入力シート!B15)</f>
        <v/>
      </c>
      <c r="H6" s="244"/>
      <c r="I6" s="244"/>
      <c r="J6" s="244"/>
      <c r="K6" s="244"/>
      <c r="L6" s="244"/>
      <c r="M6" s="245"/>
    </row>
    <row r="7" spans="2:13" ht="24" customHeight="1">
      <c r="B7" s="55"/>
      <c r="F7" s="14" t="s">
        <v>3</v>
      </c>
      <c r="G7" s="246" t="str">
        <f>IF(入力シート!B16="","",入力シート!B16)</f>
        <v/>
      </c>
      <c r="H7" s="247"/>
      <c r="I7" s="247"/>
      <c r="J7" s="247"/>
      <c r="K7" s="247"/>
      <c r="L7" s="247"/>
      <c r="M7" s="248"/>
    </row>
    <row r="8" spans="2:13">
      <c r="F8" s="271" t="s">
        <v>4</v>
      </c>
      <c r="G8" s="20" t="s">
        <v>15</v>
      </c>
      <c r="H8" s="123" t="str">
        <f>IF(入力シート!B18="","",入力シート!B18)</f>
        <v/>
      </c>
      <c r="I8" s="21" t="s">
        <v>16</v>
      </c>
      <c r="J8" s="21"/>
      <c r="K8" s="21"/>
      <c r="L8" s="21"/>
      <c r="M8" s="22"/>
    </row>
    <row r="9" spans="2:13" ht="18" customHeight="1">
      <c r="F9" s="271"/>
      <c r="G9" s="265" t="str">
        <f>IF(入力シート!B19="","",入力シート!B19)</f>
        <v/>
      </c>
      <c r="H9" s="266"/>
      <c r="I9" s="266"/>
      <c r="J9" s="266"/>
      <c r="K9" s="266"/>
      <c r="L9" s="266"/>
      <c r="M9" s="267"/>
    </row>
    <row r="10" spans="2:13">
      <c r="F10" s="271"/>
      <c r="G10" s="23"/>
      <c r="H10" s="15"/>
      <c r="I10" s="24" t="s">
        <v>17</v>
      </c>
      <c r="J10" s="264" t="str">
        <f>IF(入力シート!B20="","",入力シート!B20)</f>
        <v/>
      </c>
      <c r="K10" s="264"/>
      <c r="L10" s="264"/>
      <c r="M10" s="25" t="s">
        <v>16</v>
      </c>
    </row>
    <row r="11" spans="2:13" ht="18" customHeight="1">
      <c r="F11" s="11" t="s">
        <v>5</v>
      </c>
      <c r="G11" s="261" t="str">
        <f>IF(入力シート!B24="","",入力シート!B24)</f>
        <v>　</v>
      </c>
      <c r="H11" s="262"/>
      <c r="I11" s="262"/>
      <c r="J11" s="262"/>
      <c r="K11" s="262"/>
      <c r="L11" s="262"/>
      <c r="M11" s="263"/>
    </row>
    <row r="12" spans="2:13" ht="18" customHeight="1" thickBot="1">
      <c r="F12" s="297" t="s">
        <v>6</v>
      </c>
      <c r="G12" s="298"/>
      <c r="H12" s="299"/>
      <c r="I12" s="258" t="str">
        <f>IF(入力シート!B26="","",入力シート!B26)</f>
        <v/>
      </c>
      <c r="J12" s="259"/>
      <c r="K12" s="259"/>
      <c r="L12" s="259"/>
      <c r="M12" s="260"/>
    </row>
    <row r="13" spans="2:13">
      <c r="F13" s="33" t="s">
        <v>7</v>
      </c>
      <c r="G13" s="7"/>
      <c r="H13" s="7"/>
      <c r="I13" s="7"/>
      <c r="J13" s="7"/>
      <c r="K13" s="7"/>
      <c r="L13" s="7"/>
      <c r="M13" s="8"/>
    </row>
    <row r="14" spans="2:13" ht="18.75" customHeight="1">
      <c r="F14" s="13" t="s">
        <v>2</v>
      </c>
      <c r="G14" s="255" t="str">
        <f>IF(入力シート!B35="","",入力シート!B35)</f>
        <v>　</v>
      </c>
      <c r="H14" s="256"/>
      <c r="I14" s="256"/>
      <c r="J14" s="256"/>
      <c r="K14" s="257"/>
      <c r="L14" s="296" t="s">
        <v>14</v>
      </c>
      <c r="M14" s="273" t="str">
        <f>IF(入力シート!B40="","",入力シート!B40)</f>
        <v/>
      </c>
    </row>
    <row r="15" spans="2:13" ht="24" customHeight="1">
      <c r="F15" s="14" t="s">
        <v>8</v>
      </c>
      <c r="G15" s="252" t="str">
        <f>IF(入力シート!B34="","",入力シート!B34)</f>
        <v>　</v>
      </c>
      <c r="H15" s="253"/>
      <c r="I15" s="253"/>
      <c r="J15" s="253"/>
      <c r="K15" s="254"/>
      <c r="L15" s="296"/>
      <c r="M15" s="274"/>
    </row>
    <row r="16" spans="2:13" ht="18" customHeight="1">
      <c r="F16" s="11" t="s">
        <v>9</v>
      </c>
      <c r="G16" s="261" t="str">
        <f>IF(入力シート!B37="","",入力シート!B37)</f>
        <v/>
      </c>
      <c r="H16" s="262"/>
      <c r="I16" s="262"/>
      <c r="J16" s="262"/>
      <c r="K16" s="262"/>
      <c r="L16" s="262"/>
      <c r="M16" s="263"/>
    </row>
    <row r="17" spans="6:13" ht="18" customHeight="1">
      <c r="F17" s="11" t="s">
        <v>10</v>
      </c>
      <c r="G17" s="261" t="str">
        <f>IF(入力シート!B38="","",入力シート!B38)</f>
        <v/>
      </c>
      <c r="H17" s="262"/>
      <c r="I17" s="262"/>
      <c r="J17" s="262"/>
      <c r="K17" s="262"/>
      <c r="L17" s="262"/>
      <c r="M17" s="263"/>
    </row>
    <row r="18" spans="6:13" ht="18" customHeight="1">
      <c r="F18" s="11" t="s">
        <v>11</v>
      </c>
      <c r="G18" s="300" t="str">
        <f>IF(入力シート!B46="","",入力シート!B46)</f>
        <v/>
      </c>
      <c r="H18" s="301"/>
      <c r="I18" s="301"/>
      <c r="J18" s="301"/>
      <c r="K18" s="10" t="s">
        <v>12</v>
      </c>
      <c r="L18" s="122" t="str">
        <f>IF(入力シート!B47="","",入力シート!B47)</f>
        <v/>
      </c>
      <c r="M18" s="9" t="s">
        <v>13</v>
      </c>
    </row>
    <row r="19" spans="6:13" ht="18" customHeight="1">
      <c r="F19" s="11" t="s">
        <v>18</v>
      </c>
      <c r="G19" s="261" t="str">
        <f>IF(入力シート!B49="","",入力シート!B49)</f>
        <v/>
      </c>
      <c r="H19" s="262"/>
      <c r="I19" s="262"/>
      <c r="J19" s="262"/>
      <c r="K19" s="262"/>
      <c r="L19" s="262"/>
      <c r="M19" s="263"/>
    </row>
    <row r="20" spans="6:13" ht="18" customHeight="1" thickBot="1">
      <c r="F20" s="297" t="s">
        <v>6</v>
      </c>
      <c r="G20" s="298"/>
      <c r="H20" s="299"/>
      <c r="I20" s="258" t="str">
        <f>IF(入力シート!B51="","",入力シート!B51)</f>
        <v/>
      </c>
      <c r="J20" s="259"/>
      <c r="K20" s="259"/>
      <c r="L20" s="259"/>
      <c r="M20" s="260"/>
    </row>
    <row r="21" spans="6:13" ht="18" customHeight="1">
      <c r="F21" s="12" t="s">
        <v>19</v>
      </c>
      <c r="G21" s="287" t="str">
        <f>TEXT(入力シート!B4,"ggge年m月d日")&amp;"執行 "&amp;入力シート!B3&amp;" "&amp;入力シート!B7</f>
        <v>令和8年　月　日執行 衆議院小選挙区選出議員選挙 徳島県第　　区</v>
      </c>
      <c r="H21" s="288"/>
      <c r="I21" s="288"/>
      <c r="J21" s="288"/>
      <c r="K21" s="288"/>
      <c r="L21" s="288"/>
      <c r="M21" s="289"/>
    </row>
    <row r="22" spans="6:13" ht="27" customHeight="1">
      <c r="F22" s="290" t="s">
        <v>283</v>
      </c>
      <c r="G22" s="291"/>
      <c r="H22" s="292"/>
      <c r="I22" s="293"/>
      <c r="J22" s="294"/>
      <c r="K22" s="294"/>
      <c r="L22" s="294"/>
      <c r="M22" s="295"/>
    </row>
    <row r="23" spans="6:13" ht="33" customHeight="1">
      <c r="F23" s="268" t="s">
        <v>34</v>
      </c>
      <c r="G23" s="269"/>
      <c r="H23" s="269"/>
      <c r="I23" s="269"/>
      <c r="J23" s="270"/>
      <c r="K23" s="284"/>
      <c r="L23" s="285"/>
      <c r="M23" s="286"/>
    </row>
    <row r="24" spans="6:13" ht="12" customHeight="1">
      <c r="F24" s="271" t="s">
        <v>20</v>
      </c>
      <c r="G24" s="26">
        <v>1</v>
      </c>
      <c r="H24" s="275" t="s">
        <v>35</v>
      </c>
      <c r="I24" s="275"/>
      <c r="J24" s="275"/>
      <c r="K24" s="275"/>
      <c r="L24" s="275"/>
      <c r="M24" s="276"/>
    </row>
    <row r="25" spans="6:13" ht="12" customHeight="1">
      <c r="F25" s="271"/>
      <c r="G25" s="27"/>
      <c r="H25" s="277"/>
      <c r="I25" s="277"/>
      <c r="J25" s="277"/>
      <c r="K25" s="277"/>
      <c r="L25" s="277"/>
      <c r="M25" s="278"/>
    </row>
    <row r="26" spans="6:13" ht="12" customHeight="1">
      <c r="F26" s="271"/>
      <c r="G26" s="27">
        <v>2</v>
      </c>
      <c r="H26" s="28" t="s">
        <v>26</v>
      </c>
      <c r="I26" s="28"/>
      <c r="J26" s="28"/>
      <c r="K26" s="28"/>
      <c r="L26" s="28"/>
      <c r="M26" s="29"/>
    </row>
    <row r="27" spans="6:13" ht="12" customHeight="1">
      <c r="F27" s="271"/>
      <c r="G27" s="27">
        <v>3</v>
      </c>
      <c r="H27" s="28" t="s">
        <v>27</v>
      </c>
      <c r="I27" s="28"/>
      <c r="J27" s="28"/>
      <c r="K27" s="28"/>
      <c r="L27" s="28"/>
      <c r="M27" s="29"/>
    </row>
    <row r="28" spans="6:13" ht="12" customHeight="1">
      <c r="F28" s="271"/>
      <c r="G28" s="27">
        <v>4</v>
      </c>
      <c r="H28" s="28" t="s">
        <v>28</v>
      </c>
      <c r="I28" s="28"/>
      <c r="J28" s="28"/>
      <c r="K28" s="28"/>
      <c r="L28" s="28"/>
      <c r="M28" s="29"/>
    </row>
    <row r="29" spans="6:13" ht="12" customHeight="1">
      <c r="F29" s="271"/>
      <c r="G29" s="27">
        <v>5</v>
      </c>
      <c r="H29" s="28" t="s">
        <v>29</v>
      </c>
      <c r="I29" s="28"/>
      <c r="J29" s="28"/>
      <c r="K29" s="28"/>
      <c r="L29" s="28"/>
      <c r="M29" s="29"/>
    </row>
    <row r="30" spans="6:13" ht="12" customHeight="1">
      <c r="F30" s="271"/>
      <c r="G30" s="27">
        <v>6</v>
      </c>
      <c r="H30" s="28" t="s">
        <v>30</v>
      </c>
      <c r="I30" s="28"/>
      <c r="J30" s="28"/>
      <c r="K30" s="28"/>
      <c r="L30" s="28"/>
      <c r="M30" s="29"/>
    </row>
    <row r="31" spans="6:13" ht="12" customHeight="1">
      <c r="F31" s="271"/>
      <c r="G31" s="27">
        <v>7</v>
      </c>
      <c r="H31" s="28" t="s">
        <v>31</v>
      </c>
      <c r="I31" s="28"/>
      <c r="J31" s="28"/>
      <c r="K31" s="28"/>
      <c r="L31" s="28"/>
      <c r="M31" s="29"/>
    </row>
    <row r="32" spans="6:13" ht="12" customHeight="1">
      <c r="F32" s="271"/>
      <c r="G32" s="27">
        <v>8</v>
      </c>
      <c r="H32" s="28" t="s">
        <v>32</v>
      </c>
      <c r="I32" s="28"/>
      <c r="J32" s="28"/>
      <c r="K32" s="28"/>
      <c r="L32" s="28"/>
      <c r="M32" s="29"/>
    </row>
    <row r="33" spans="6:13" ht="12" customHeight="1">
      <c r="F33" s="271"/>
      <c r="G33" s="30">
        <v>9</v>
      </c>
      <c r="H33" s="31" t="s">
        <v>33</v>
      </c>
      <c r="I33" s="31"/>
      <c r="J33" s="31"/>
      <c r="K33" s="31"/>
      <c r="L33" s="31"/>
      <c r="M33" s="32"/>
    </row>
    <row r="34" spans="6:13" ht="18" customHeight="1" thickBot="1">
      <c r="F34" s="272"/>
      <c r="G34" s="279" t="s">
        <v>21</v>
      </c>
      <c r="H34" s="280"/>
      <c r="I34" s="281"/>
      <c r="J34" s="282"/>
      <c r="K34" s="282"/>
      <c r="L34" s="282"/>
      <c r="M34" s="283"/>
    </row>
    <row r="35" spans="6:13" ht="7.5" customHeight="1"/>
    <row r="36" spans="6:13">
      <c r="F36" s="3" t="s">
        <v>52</v>
      </c>
    </row>
    <row r="37" spans="6:13" ht="7.5" customHeight="1"/>
    <row r="38" spans="6:13">
      <c r="F38" s="251" t="str">
        <f>入力シート!B5</f>
        <v>令和8年　月　日</v>
      </c>
      <c r="G38" s="251"/>
      <c r="H38" s="251"/>
    </row>
    <row r="39" spans="6:13" ht="7.5" customHeight="1"/>
    <row r="40" spans="6:13" ht="13.5" customHeight="1">
      <c r="G40" s="3" t="s">
        <v>22</v>
      </c>
    </row>
    <row r="41" spans="6:13" ht="18" customHeight="1">
      <c r="H41" s="250" t="str">
        <f>IF(入力シート!B16="","",入力シート!B16)</f>
        <v/>
      </c>
      <c r="I41" s="250"/>
      <c r="J41" s="250"/>
      <c r="K41" s="250"/>
      <c r="L41" s="250"/>
      <c r="M41" s="250"/>
    </row>
    <row r="42" spans="6:13" ht="13.5" customHeight="1">
      <c r="H42" s="3" t="s">
        <v>4</v>
      </c>
    </row>
    <row r="43" spans="6:13" ht="18" customHeight="1">
      <c r="H43" s="250" t="str">
        <f>IF(入力シート!B19="","",入力シート!B19)</f>
        <v/>
      </c>
      <c r="I43" s="250"/>
      <c r="J43" s="250"/>
      <c r="K43" s="250"/>
      <c r="L43" s="250"/>
      <c r="M43" s="250"/>
    </row>
    <row r="44" spans="6:13" ht="13.5" customHeight="1">
      <c r="H44" s="3" t="s">
        <v>23</v>
      </c>
    </row>
    <row r="45" spans="6:13" ht="18" customHeight="1">
      <c r="H45" s="249" t="str">
        <f>IF(入力シート!B24="","",入力シート!B24)</f>
        <v>　</v>
      </c>
      <c r="I45" s="249"/>
      <c r="J45" s="249"/>
      <c r="K45" s="249"/>
      <c r="L45" s="249"/>
      <c r="M45" s="249"/>
    </row>
    <row r="46" spans="6:13" ht="7.5" customHeight="1"/>
    <row r="47" spans="6:13">
      <c r="F47" s="227" t="s">
        <v>232</v>
      </c>
    </row>
    <row r="48" spans="6:13" ht="7.5" customHeight="1"/>
    <row r="49" spans="7:13">
      <c r="G49" s="3" t="str">
        <f>IF(入力シート!B7="","",入力シート!B7&amp;"選挙長　"&amp;入力シート!B8&amp;"　殿")</f>
        <v>徳島県第　　区選挙長　　　　　　　　　　殿</v>
      </c>
      <c r="H49" s="124"/>
      <c r="J49" s="41"/>
      <c r="K49" s="41"/>
      <c r="L49" s="41"/>
      <c r="M49" s="67"/>
    </row>
    <row r="50" spans="7:13" ht="9" customHeight="1"/>
  </sheetData>
  <sheetProtection algorithmName="SHA-512" hashValue="SS6NF1XYD40xKSepQ7Z0S/dOjzjrdQ1YQoeMePAaEsQF7+EyiIQWSDeSeQZF+45wm/t9SEkdMS+iFGzFso19JA==" saltValue="I/t9eMxmhKqFwsPvv6aEZA==" spinCount="100000" sheet="1" objects="1" scenarios="1" formatCells="0" formatRows="0" insertRows="0"/>
  <mergeCells count="31">
    <mergeCell ref="F8:F10"/>
    <mergeCell ref="L14:L15"/>
    <mergeCell ref="F12:H12"/>
    <mergeCell ref="F20:H20"/>
    <mergeCell ref="G19:M19"/>
    <mergeCell ref="G18:J18"/>
    <mergeCell ref="G17:M17"/>
    <mergeCell ref="G16:M16"/>
    <mergeCell ref="G34:H34"/>
    <mergeCell ref="I34:M34"/>
    <mergeCell ref="K23:M23"/>
    <mergeCell ref="G21:M21"/>
    <mergeCell ref="I20:M20"/>
    <mergeCell ref="F22:H22"/>
    <mergeCell ref="I22:M22"/>
    <mergeCell ref="G6:M6"/>
    <mergeCell ref="G7:M7"/>
    <mergeCell ref="H45:M45"/>
    <mergeCell ref="H43:M43"/>
    <mergeCell ref="H41:M41"/>
    <mergeCell ref="F38:H38"/>
    <mergeCell ref="G15:K15"/>
    <mergeCell ref="G14:K14"/>
    <mergeCell ref="I12:M12"/>
    <mergeCell ref="G11:M11"/>
    <mergeCell ref="J10:L10"/>
    <mergeCell ref="G9:M9"/>
    <mergeCell ref="F23:J23"/>
    <mergeCell ref="F24:F34"/>
    <mergeCell ref="M14:M15"/>
    <mergeCell ref="H24:M25"/>
  </mergeCells>
  <phoneticPr fontId="4"/>
  <dataValidations count="4">
    <dataValidation type="list" allowBlank="1" showInputMessage="1" showErrorMessage="1" prompt="該当する場合に「該当」を選択してください" sqref="K23:M23" xr:uid="{8448C8BD-2518-4145-AF0C-37F8CB5A9813}">
      <formula1>"該当"</formula1>
    </dataValidation>
    <dataValidation type="list" allowBlank="1" showInputMessage="1" showErrorMessage="1" sqref="I34:M34" xr:uid="{32841DE6-4373-4773-8E12-8CBCCA161D79}">
      <formula1>"公職選挙法第86条第5項ただし書の規定により添付書類1の添付を省略,公職選挙法第86条第5項ただし書の規定により添付書類1及び2の添付を省略"</formula1>
    </dataValidation>
    <dataValidation allowBlank="1" showInputMessage="1" showErrorMessage="1" prompt="署名による場合は空欄として印刷してください" sqref="H45:M45" xr:uid="{B960A80A-8B90-4840-9D6F-0015B9B4F948}"/>
    <dataValidation allowBlank="1" showInputMessage="1" showErrorMessage="1" prompt="兼職禁止の職にある場合は、その職名を記載してください。（該当がない場合は空欄）" sqref="I22:M22" xr:uid="{65EDC9AB-060D-465B-8F0A-BE948DC25A7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6C8A0-A5E1-4924-91D7-84A52D81E973}">
  <sheetPr codeName="Sheet30"/>
  <dimension ref="B1:K39"/>
  <sheetViews>
    <sheetView showGridLines="0" view="pageBreakPreview" topLeftCell="D18"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政党届出-26</v>
      </c>
    </row>
    <row r="2" spans="2:11" ht="7.5" customHeight="1"/>
    <row r="3" spans="2:11" ht="17.25">
      <c r="F3" s="16" t="s">
        <v>149</v>
      </c>
      <c r="G3" s="17"/>
      <c r="H3" s="17"/>
      <c r="I3" s="17"/>
      <c r="J3" s="17"/>
    </row>
    <row r="4" spans="2:11">
      <c r="K4" s="54"/>
    </row>
    <row r="5" spans="2:11">
      <c r="B5" s="55" t="s">
        <v>72</v>
      </c>
    </row>
    <row r="6" spans="2:11">
      <c r="B6" s="55"/>
    </row>
    <row r="7" spans="2:11">
      <c r="B7" s="55"/>
    </row>
    <row r="8" spans="2:11">
      <c r="F8" s="83"/>
      <c r="G8" s="86" t="s">
        <v>8</v>
      </c>
      <c r="H8" s="372" t="str">
        <f>IF(入力シート!B61="","",入力シート!B61)</f>
        <v>　</v>
      </c>
      <c r="I8" s="372"/>
      <c r="J8" s="372"/>
    </row>
    <row r="9" spans="2:11" ht="7.5" customHeight="1">
      <c r="F9" s="84"/>
      <c r="G9" s="86"/>
      <c r="H9" s="67"/>
      <c r="I9" s="67"/>
      <c r="J9" s="67"/>
    </row>
    <row r="10" spans="2:11">
      <c r="F10" s="67"/>
      <c r="G10" s="86" t="s">
        <v>10</v>
      </c>
      <c r="H10" s="310" t="str">
        <f>IF(入力シート!B63="","",入力シート!B63)</f>
        <v/>
      </c>
      <c r="I10" s="310"/>
      <c r="J10" s="310"/>
    </row>
    <row r="11" spans="2:11" ht="7.5" customHeight="1">
      <c r="F11" s="67"/>
      <c r="G11" s="86"/>
      <c r="H11" s="67"/>
      <c r="I11" s="67"/>
      <c r="J11" s="67"/>
    </row>
    <row r="12" spans="2:11">
      <c r="F12" s="67"/>
      <c r="G12" s="86" t="s">
        <v>18</v>
      </c>
      <c r="H12" s="372" t="str">
        <f>IF(入力シート!B71="","",入力シート!B71)</f>
        <v/>
      </c>
      <c r="I12" s="372"/>
      <c r="J12" s="372"/>
    </row>
    <row r="13" spans="2:11" ht="7.5" customHeight="1">
      <c r="F13" s="67"/>
      <c r="G13" s="86"/>
      <c r="H13" s="67"/>
      <c r="I13" s="67"/>
      <c r="J13" s="67"/>
    </row>
    <row r="14" spans="2:11">
      <c r="F14" s="67"/>
      <c r="G14" s="86" t="s">
        <v>11</v>
      </c>
      <c r="H14" s="374" t="str">
        <f>IF(入力シート!B69="","",入力シート!B69)</f>
        <v/>
      </c>
      <c r="I14" s="374"/>
      <c r="J14" s="374"/>
    </row>
    <row r="15" spans="2:11" ht="7.5" customHeight="1">
      <c r="F15" s="67"/>
      <c r="G15" s="67"/>
      <c r="H15" s="67"/>
      <c r="I15" s="67"/>
      <c r="J15" s="67"/>
    </row>
    <row r="16" spans="2:11">
      <c r="F16" s="84"/>
      <c r="G16" s="85"/>
      <c r="H16" s="67"/>
      <c r="I16" s="67"/>
      <c r="J16" s="67"/>
    </row>
    <row r="17" spans="2:11">
      <c r="F17" s="84"/>
      <c r="G17" s="85"/>
      <c r="H17" s="67"/>
      <c r="I17" s="67"/>
      <c r="J17" s="67"/>
    </row>
    <row r="18" spans="2:11">
      <c r="F18" s="84"/>
      <c r="G18" s="85"/>
      <c r="H18" s="67"/>
      <c r="I18" s="67"/>
      <c r="J18" s="67"/>
    </row>
    <row r="20" spans="2:11" ht="30" customHeight="1">
      <c r="B20" s="55"/>
      <c r="F20" s="302" t="str">
        <f>"　上の者が、"&amp;TEXT(入力シート!B4,"ggge年m月d日")&amp;"執行の衆議院小選挙区選出議員選挙における出納責任者を解任されることを承諾します。"</f>
        <v>　上の者が、令和8年　月　日執行の衆議院小選挙区選出議員選挙における出納責任者を解任されることを承諾します。</v>
      </c>
      <c r="G20" s="302"/>
      <c r="H20" s="302"/>
      <c r="I20" s="302"/>
      <c r="J20" s="302"/>
    </row>
    <row r="25" spans="2:11">
      <c r="F25" s="306" t="s">
        <v>61</v>
      </c>
      <c r="G25" s="306"/>
      <c r="H25" s="53"/>
      <c r="I25" s="53"/>
    </row>
    <row r="30" spans="2:11">
      <c r="H30" s="5" t="s">
        <v>239</v>
      </c>
      <c r="I30" s="310" t="str">
        <f>IF(入力シート!B34="","",入力シート!B34)</f>
        <v>　</v>
      </c>
      <c r="J30" s="310"/>
    </row>
    <row r="31" spans="2:11">
      <c r="B31" s="55"/>
      <c r="K31" s="54"/>
    </row>
    <row r="32" spans="2:11">
      <c r="B32" s="55"/>
      <c r="K32" s="54"/>
    </row>
    <row r="33" spans="2:11">
      <c r="B33" s="55"/>
      <c r="K33" s="54"/>
    </row>
    <row r="34" spans="2:11">
      <c r="B34" s="55"/>
      <c r="K34" s="54"/>
    </row>
    <row r="35" spans="2:11">
      <c r="F35" s="34" t="s">
        <v>96</v>
      </c>
    </row>
    <row r="36" spans="2:11">
      <c r="G36" s="373" t="str">
        <f>IF(入力シート!B16="","",入力シート!B16)</f>
        <v/>
      </c>
      <c r="H36" s="373"/>
      <c r="I36" s="373"/>
    </row>
    <row r="37" spans="2:11" ht="7.5" customHeight="1">
      <c r="B37" s="55"/>
      <c r="K37" s="54"/>
    </row>
    <row r="38" spans="2:11">
      <c r="F38" s="78" t="s">
        <v>23</v>
      </c>
    </row>
    <row r="39" spans="2:11">
      <c r="G39" s="373" t="str">
        <f>IF(入力シート!B22="","　　　　　　　　　　　　",入力シート!B24)&amp;"　殿"</f>
        <v>　　　　　　　　　　　　　殿</v>
      </c>
      <c r="H39" s="373"/>
      <c r="I39" s="373"/>
    </row>
  </sheetData>
  <sheetProtection algorithmName="SHA-512" hashValue="LoNoUaWOnJTeN9SBkNmdSCfiHfol8++wLNdLgYQxSAv77YhTZv4tBBxzizx6k9RnsOMLFsUzmIMg9jadvUGIMg==" saltValue="c3kRiqjiKQz/ltYwvOj7Qw==" spinCount="100000" sheet="1" objects="1" scenarios="1" formatCells="0" formatRows="0" insertRows="0"/>
  <mergeCells count="9">
    <mergeCell ref="I30:J30"/>
    <mergeCell ref="G36:I36"/>
    <mergeCell ref="G39:I39"/>
    <mergeCell ref="H8:J8"/>
    <mergeCell ref="H10:J10"/>
    <mergeCell ref="H12:J12"/>
    <mergeCell ref="H14:J14"/>
    <mergeCell ref="F20:J20"/>
    <mergeCell ref="F25:G25"/>
  </mergeCells>
  <phoneticPr fontId="4"/>
  <dataValidations count="2">
    <dataValidation allowBlank="1" showInputMessage="1" showErrorMessage="1" prompt="和暦により入力してください（例:令和●年●月●日）" sqref="F25:G25" xr:uid="{85616928-4A9B-4113-964F-76F5C76765BF}"/>
    <dataValidation allowBlank="1" showInputMessage="1" showErrorMessage="1" prompt="署名による場合は空欄として印刷してください" sqref="I30" xr:uid="{E303AC90-39DF-42FE-96F6-34AB892BCF0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312E8-70FD-4CD6-BD9E-4060FEB8F815}">
  <sheetPr codeName="Sheet31"/>
  <dimension ref="B1:K28"/>
  <sheetViews>
    <sheetView showGridLines="0" view="pageBreakPreview" topLeftCell="C1"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政党届出-27</v>
      </c>
    </row>
    <row r="2" spans="2:11" ht="7.5" customHeight="1"/>
    <row r="3" spans="2:11" ht="17.25">
      <c r="F3" s="16" t="s">
        <v>148</v>
      </c>
      <c r="G3" s="17"/>
      <c r="H3" s="17"/>
      <c r="I3" s="17"/>
      <c r="J3" s="17"/>
    </row>
    <row r="4" spans="2:11">
      <c r="K4" s="54"/>
    </row>
    <row r="5" spans="2:11">
      <c r="B5" s="55" t="s">
        <v>72</v>
      </c>
    </row>
    <row r="6" spans="2:11">
      <c r="B6" s="55"/>
    </row>
    <row r="7" spans="2:11" ht="30" customHeight="1">
      <c r="B7" s="55"/>
      <c r="F7" s="302" t="str">
        <f>"　"&amp;TEXT(入力シート!B4,"ggge年m月d日")&amp;"執行の衆議院小選挙区選出議員選挙における出納責任者を次のとおり異動したので届け出ます。"</f>
        <v>　令和8年　月　日執行の衆議院小選挙区選出議員選挙における出納責任者を次のとおり異動したので届け出ます。</v>
      </c>
      <c r="G7" s="302"/>
      <c r="H7" s="302"/>
      <c r="I7" s="302"/>
      <c r="J7" s="302"/>
    </row>
    <row r="11" spans="2:11">
      <c r="F11" s="306" t="s">
        <v>61</v>
      </c>
      <c r="G11" s="306"/>
      <c r="H11" s="53"/>
      <c r="I11" s="53"/>
    </row>
    <row r="15" spans="2:11">
      <c r="F15" s="78"/>
      <c r="G15" s="39" t="s">
        <v>145</v>
      </c>
    </row>
    <row r="16" spans="2:11">
      <c r="H16" s="310" t="str">
        <f>IF(入力シート!B34="","",入力シート!B34)</f>
        <v>　</v>
      </c>
      <c r="I16" s="310"/>
      <c r="J16" s="310"/>
    </row>
    <row r="20" spans="2:11">
      <c r="F20" s="53" t="s">
        <v>120</v>
      </c>
      <c r="G20" s="53"/>
    </row>
    <row r="22" spans="2:11">
      <c r="B22" s="55"/>
      <c r="K22" s="54"/>
    </row>
    <row r="23" spans="2:11" ht="34.5" customHeight="1">
      <c r="F23" s="370" t="s">
        <v>63</v>
      </c>
      <c r="G23" s="371"/>
      <c r="H23" s="369" t="str">
        <f>IF(入力シート!B34="","",入力シート!B34)</f>
        <v>　</v>
      </c>
      <c r="I23" s="369"/>
      <c r="J23" s="369"/>
    </row>
    <row r="24" spans="2:11" ht="34.5" customHeight="1">
      <c r="F24" s="366" t="s">
        <v>142</v>
      </c>
      <c r="G24" s="82" t="s">
        <v>8</v>
      </c>
      <c r="H24" s="369" t="str">
        <f>IF(入力シート!B61="","",入力シート!B61)</f>
        <v>　</v>
      </c>
      <c r="I24" s="369"/>
      <c r="J24" s="369"/>
    </row>
    <row r="25" spans="2:11" ht="34.5" customHeight="1">
      <c r="F25" s="367"/>
      <c r="G25" s="82" t="s">
        <v>10</v>
      </c>
      <c r="H25" s="369" t="str">
        <f>IF(入力シート!B63="","",入力シート!B63)</f>
        <v/>
      </c>
      <c r="I25" s="369"/>
      <c r="J25" s="369"/>
    </row>
    <row r="26" spans="2:11" ht="34.5" customHeight="1">
      <c r="F26" s="367"/>
      <c r="G26" s="82" t="s">
        <v>18</v>
      </c>
      <c r="H26" s="369" t="str">
        <f>IF(入力シート!B71="","",入力シート!B71)</f>
        <v/>
      </c>
      <c r="I26" s="369"/>
      <c r="J26" s="369"/>
    </row>
    <row r="27" spans="2:11" ht="34.5" customHeight="1">
      <c r="F27" s="368"/>
      <c r="G27" s="82" t="s">
        <v>11</v>
      </c>
      <c r="H27" s="364" t="str">
        <f>IF(入力シート!B69="","",入力シート!B69)</f>
        <v/>
      </c>
      <c r="I27" s="364"/>
      <c r="J27" s="364"/>
    </row>
    <row r="28" spans="2:11" ht="34.5" customHeight="1">
      <c r="F28" s="365" t="s">
        <v>112</v>
      </c>
      <c r="G28" s="365"/>
      <c r="H28" s="341" t="s">
        <v>41</v>
      </c>
      <c r="I28" s="341"/>
      <c r="J28" s="341"/>
    </row>
  </sheetData>
  <sheetProtection algorithmName="SHA-512" hashValue="g971NobHKuOR+2bzU/y8NKR34gjPqI+6E1o16mp6B+JQU2sd3SOZR3YoH3u6uRaH+TTF0CenVEl6XrM2b241EA==" saltValue="dYezHJUPEGpbmnUj0BN9zA==" spinCount="100000" sheet="1" objects="1" scenarios="1" formatCells="0" formatRows="0" insertRows="0"/>
  <mergeCells count="12">
    <mergeCell ref="F28:G28"/>
    <mergeCell ref="H28:J28"/>
    <mergeCell ref="F7:J7"/>
    <mergeCell ref="F11:G11"/>
    <mergeCell ref="F23:G23"/>
    <mergeCell ref="H23:J23"/>
    <mergeCell ref="H16:J16"/>
    <mergeCell ref="F24:F27"/>
    <mergeCell ref="H24:J24"/>
    <mergeCell ref="H25:J25"/>
    <mergeCell ref="H26:J26"/>
    <mergeCell ref="H27:J27"/>
  </mergeCells>
  <phoneticPr fontId="4"/>
  <dataValidations count="2">
    <dataValidation allowBlank="1" showInputMessage="1" showErrorMessage="1" prompt="和暦により入力してください（例:令和●年●月●日）" sqref="F11:G11 H28:J28" xr:uid="{EDA31884-E567-41F4-8EAB-E70BD454B9EF}"/>
    <dataValidation allowBlank="1" showInputMessage="1" showErrorMessage="1" prompt="署名による場合は空欄として印刷してください" sqref="H16" xr:uid="{DEA89E18-79D7-4F8F-9F64-446E83D56A54}"/>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0798-5B27-4738-80D4-283AD26A5F0A}">
  <sheetPr codeName="Sheet32"/>
  <dimension ref="B1:K26"/>
  <sheetViews>
    <sheetView showGridLines="0" view="pageBreakPreview" topLeftCell="C1"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8" customFormat="1" ht="12">
      <c r="J1" s="19" t="str" cm="1">
        <f t="array" aca="1" ref="J1" ca="1">"政党届出-"&amp;MID(CELL("filename",F1),FIND("]",CELL("filename",F1))+1,31)</f>
        <v>政党届出-28</v>
      </c>
    </row>
    <row r="2" spans="2:11" ht="7.5" customHeight="1"/>
    <row r="3" spans="2:11" ht="17.25">
      <c r="F3" s="16" t="str">
        <f>"出納責任者職務代行の"&amp;C8&amp;"届"</f>
        <v>出納責任者職務代行の開始届</v>
      </c>
      <c r="G3" s="17"/>
      <c r="H3" s="17"/>
      <c r="I3" s="17"/>
      <c r="J3" s="17"/>
    </row>
    <row r="4" spans="2:11">
      <c r="K4" s="54"/>
    </row>
    <row r="5" spans="2:11">
      <c r="B5" s="55" t="s">
        <v>72</v>
      </c>
    </row>
    <row r="6" spans="2:11" ht="30" customHeight="1">
      <c r="B6" s="87" t="s">
        <v>82</v>
      </c>
      <c r="F6" s="302" t="str">
        <f>"　"&amp;TEXT(入力シート!B4,"ggge年m月d日")&amp;"執行の衆議院小選挙区選出議員選挙における出納責任者の職務代行を次のとおり"&amp;C8&amp;"したので届け出ます。"</f>
        <v>　令和8年　月　日執行の衆議院小選挙区選出議員選挙における出納責任者の職務代行を次のとおり開始したので届け出ます。</v>
      </c>
      <c r="G6" s="302"/>
      <c r="H6" s="302"/>
      <c r="I6" s="302"/>
      <c r="J6" s="302"/>
    </row>
    <row r="7" spans="2:11" ht="14.25" customHeight="1" thickBot="1">
      <c r="B7" s="61" t="s">
        <v>153</v>
      </c>
    </row>
    <row r="8" spans="2:11" ht="14.25" customHeight="1" thickBot="1">
      <c r="C8" s="88" t="s">
        <v>154</v>
      </c>
    </row>
    <row r="9" spans="2:11">
      <c r="F9" s="306" t="s">
        <v>61</v>
      </c>
      <c r="G9" s="306"/>
      <c r="H9" s="53"/>
      <c r="I9" s="53"/>
    </row>
    <row r="12" spans="2:11">
      <c r="F12" s="78"/>
      <c r="G12" s="39" t="s">
        <v>155</v>
      </c>
    </row>
    <row r="13" spans="2:11">
      <c r="H13" s="378"/>
      <c r="I13" s="378"/>
      <c r="J13" s="378"/>
    </row>
    <row r="16" spans="2:11">
      <c r="F16" s="53" t="s">
        <v>120</v>
      </c>
      <c r="G16" s="53"/>
    </row>
    <row r="18" spans="2:11">
      <c r="B18" s="55"/>
      <c r="K18" s="54"/>
    </row>
    <row r="19" spans="2:11" ht="34.5" customHeight="1">
      <c r="F19" s="370" t="s">
        <v>63</v>
      </c>
      <c r="G19" s="371"/>
      <c r="H19" s="375" t="str">
        <f>IF(入力シート!B34="","",入力シート!B34)</f>
        <v>　</v>
      </c>
      <c r="I19" s="375"/>
      <c r="J19" s="375"/>
    </row>
    <row r="20" spans="2:11" ht="34.5" customHeight="1">
      <c r="F20" s="370" t="s">
        <v>156</v>
      </c>
      <c r="G20" s="371"/>
      <c r="H20" s="375" t="str">
        <f>IF(入力シート!B61="","",入力シート!B61)</f>
        <v>　</v>
      </c>
      <c r="I20" s="375"/>
      <c r="J20" s="375"/>
    </row>
    <row r="21" spans="2:11" ht="34.5" customHeight="1">
      <c r="F21" s="379" t="str">
        <f>IF(C8="開始","出納責任者の事故又は　欠けたことの事実",IF(C8="廃止","職務代行の廃止の理由",""))</f>
        <v>出納責任者の事故又は　欠けたことの事実</v>
      </c>
      <c r="G21" s="380"/>
      <c r="H21" s="376"/>
      <c r="I21" s="376"/>
      <c r="J21" s="376"/>
    </row>
    <row r="22" spans="2:11" ht="34.5" customHeight="1">
      <c r="F22" s="366" t="s">
        <v>157</v>
      </c>
      <c r="G22" s="82" t="s">
        <v>8</v>
      </c>
      <c r="H22" s="376"/>
      <c r="I22" s="376"/>
      <c r="J22" s="376"/>
    </row>
    <row r="23" spans="2:11" ht="34.5" customHeight="1">
      <c r="F23" s="367"/>
      <c r="G23" s="82" t="s">
        <v>10</v>
      </c>
      <c r="H23" s="376"/>
      <c r="I23" s="376"/>
      <c r="J23" s="376"/>
    </row>
    <row r="24" spans="2:11" ht="34.5" customHeight="1">
      <c r="F24" s="367"/>
      <c r="G24" s="82" t="s">
        <v>18</v>
      </c>
      <c r="H24" s="376"/>
      <c r="I24" s="376"/>
      <c r="J24" s="376"/>
    </row>
    <row r="25" spans="2:11" ht="34.5" customHeight="1">
      <c r="F25" s="368"/>
      <c r="G25" s="82" t="s">
        <v>11</v>
      </c>
      <c r="H25" s="293"/>
      <c r="I25" s="294"/>
      <c r="J25" s="377"/>
    </row>
    <row r="26" spans="2:11" ht="34.5" customHeight="1">
      <c r="F26" s="365" t="str">
        <f>C8&amp;"年月日"</f>
        <v>開始年月日</v>
      </c>
      <c r="G26" s="365"/>
      <c r="H26" s="341" t="s">
        <v>41</v>
      </c>
      <c r="I26" s="341"/>
      <c r="J26" s="341"/>
    </row>
  </sheetData>
  <sheetProtection algorithmName="SHA-512" hashValue="GKJgEJ9YOQ15hQlg54p6v9eWYHWNa5F8ow3PESVlj1zYShksw4snoR0owmI9nvEyW+9gHsTBzPaf7UFsSeO1xg==" saltValue="fk63iHlwz9Ofax50KXGDEw==" spinCount="100000" sheet="1" objects="1" scenarios="1" formatCells="0" formatRows="0" insertRows="0"/>
  <mergeCells count="16">
    <mergeCell ref="F6:J6"/>
    <mergeCell ref="F9:G9"/>
    <mergeCell ref="H13:J13"/>
    <mergeCell ref="F21:G21"/>
    <mergeCell ref="H21:J21"/>
    <mergeCell ref="F26:G26"/>
    <mergeCell ref="H26:J26"/>
    <mergeCell ref="F19:G19"/>
    <mergeCell ref="H19:J19"/>
    <mergeCell ref="F20:G20"/>
    <mergeCell ref="H20:J20"/>
    <mergeCell ref="F22:F25"/>
    <mergeCell ref="H22:J22"/>
    <mergeCell ref="H23:J23"/>
    <mergeCell ref="H24:J24"/>
    <mergeCell ref="H25:J25"/>
  </mergeCells>
  <phoneticPr fontId="4"/>
  <dataValidations count="2">
    <dataValidation type="list" allowBlank="1" showInputMessage="1" showErrorMessage="1" sqref="C8" xr:uid="{58E4604D-D248-43A7-A6C5-CCD303A60E6C}">
      <formula1>"開始,廃止"</formula1>
    </dataValidation>
    <dataValidation allowBlank="1" showInputMessage="1" showErrorMessage="1" prompt="和暦により入力してください（例:令和●年●月●日）" sqref="F9:G9 H26:J26" xr:uid="{A9A529CB-BFFC-4E87-8A33-87E393DAADA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A890C-EA64-428E-B6AE-A9858890E65A}">
  <sheetPr codeName="Sheet33"/>
  <dimension ref="B1:K41"/>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22.5" style="3" customWidth="1"/>
    <col min="7" max="7" width="22" style="3" customWidth="1"/>
    <col min="8" max="8" width="24" style="3" customWidth="1"/>
    <col min="9" max="9" width="10" style="3" customWidth="1"/>
    <col min="10" max="10" width="4.625" style="3" customWidth="1"/>
    <col min="11" max="11" width="19.375" style="3" customWidth="1"/>
    <col min="12" max="16384" width="9" style="3"/>
  </cols>
  <sheetData>
    <row r="1" spans="2:9" s="18" customFormat="1" ht="12">
      <c r="I1" s="19" t="str" cm="1">
        <f t="array" aca="1" ref="I1" ca="1">"政党届出-"&amp;MID(CELL("filename",F1),FIND("]",CELL("filename",F1))+1,31)</f>
        <v>政党届出-29</v>
      </c>
    </row>
    <row r="2" spans="2:9" ht="7.5" customHeight="1"/>
    <row r="3" spans="2:9" ht="17.25">
      <c r="F3" s="16" t="s">
        <v>159</v>
      </c>
      <c r="G3" s="17"/>
      <c r="H3" s="17"/>
      <c r="I3" s="17"/>
    </row>
    <row r="5" spans="2:9">
      <c r="B5" s="55" t="s">
        <v>72</v>
      </c>
    </row>
    <row r="6" spans="2:9">
      <c r="B6" s="55"/>
    </row>
    <row r="7" spans="2:9">
      <c r="F7" s="78" t="s">
        <v>160</v>
      </c>
    </row>
    <row r="8" spans="2:9">
      <c r="F8" s="91" t="s">
        <v>10</v>
      </c>
    </row>
    <row r="9" spans="2:9">
      <c r="G9" s="315"/>
      <c r="H9" s="315"/>
      <c r="I9" s="315"/>
    </row>
    <row r="10" spans="2:9" ht="7.5" customHeight="1"/>
    <row r="11" spans="2:9">
      <c r="F11" s="91" t="s">
        <v>8</v>
      </c>
    </row>
    <row r="12" spans="2:9">
      <c r="G12" s="315"/>
      <c r="H12" s="315"/>
      <c r="I12" s="315"/>
    </row>
    <row r="13" spans="2:9">
      <c r="G13" s="90"/>
      <c r="H13" s="381" t="s">
        <v>162</v>
      </c>
      <c r="I13" s="381"/>
    </row>
    <row r="17" spans="6:9" ht="14.25" customHeight="1">
      <c r="F17" s="92" t="s">
        <v>19</v>
      </c>
      <c r="G17" s="308" t="str">
        <f>TEXT(入力シート!B4,"ggge年m月d日")&amp;"執行"</f>
        <v>令和8年　月　日執行</v>
      </c>
      <c r="H17" s="382"/>
      <c r="I17" s="382"/>
    </row>
    <row r="18" spans="6:9" ht="14.25" customHeight="1">
      <c r="F18" s="92"/>
      <c r="G18" s="308" t="str">
        <f>入力シート!B3&amp;入力シート!B7</f>
        <v>衆議院小選挙区選出議員選挙徳島県第　　区</v>
      </c>
      <c r="H18" s="308"/>
      <c r="I18" s="308"/>
    </row>
    <row r="19" spans="6:9">
      <c r="F19" s="4"/>
    </row>
    <row r="20" spans="6:9">
      <c r="F20" s="92" t="s">
        <v>161</v>
      </c>
      <c r="G20" s="182" t="s">
        <v>270</v>
      </c>
      <c r="H20" s="67"/>
      <c r="I20" s="67"/>
    </row>
    <row r="24" spans="6:9">
      <c r="F24" s="3" t="s">
        <v>198</v>
      </c>
    </row>
    <row r="28" spans="6:9">
      <c r="F28" s="306" t="s">
        <v>61</v>
      </c>
      <c r="G28" s="306"/>
      <c r="H28" s="74"/>
      <c r="I28" s="74"/>
    </row>
    <row r="32" spans="6:9">
      <c r="F32" s="34" t="s">
        <v>22</v>
      </c>
    </row>
    <row r="33" spans="6:11">
      <c r="G33" s="308" t="str">
        <f>IF(入力シート!B16="","",入力シート!B16)</f>
        <v/>
      </c>
      <c r="H33" s="308"/>
      <c r="I33" s="308"/>
      <c r="J33" s="125"/>
    </row>
    <row r="35" spans="6:11">
      <c r="F35" s="172" t="s">
        <v>23</v>
      </c>
    </row>
    <row r="36" spans="6:11">
      <c r="G36" s="310" t="str">
        <f>IF(入力シート!B24="","",入力シート!B24)</f>
        <v>　</v>
      </c>
      <c r="H36" s="310"/>
      <c r="I36" s="310"/>
      <c r="J36" s="128"/>
    </row>
    <row r="40" spans="6:11">
      <c r="F40" s="4"/>
      <c r="I40" s="41"/>
      <c r="J40" s="41"/>
      <c r="K40" s="67"/>
    </row>
    <row r="41" spans="6:11">
      <c r="F41" s="229" t="str">
        <f>IFERROR(G20&amp;"選挙管理委員会委員長　　"&amp;VLOOKUP(G20,入力シート!D3:E26,2,FALSE)&amp;"　　殿","　　　　選挙管理委員長　　　　　　　　　　　　殿")</f>
        <v>　　　　選挙管理委員長　　　　　　　　　　　　殿</v>
      </c>
    </row>
  </sheetData>
  <sheetProtection algorithmName="SHA-512" hashValue="sEJ8vnNTQ7vFIcUZxeFdul+Ip8zx9pD9taamICG5pyZ1+kMoEGv1rBmhcEJx6V0rmPdXD9oGznvSGCFx70ZD0g==" saltValue="ImEYpH8sOnyguwAW0WK58A==" spinCount="100000" sheet="1" objects="1" scenarios="1" formatCells="0" formatRows="0" insertRows="0"/>
  <mergeCells count="8">
    <mergeCell ref="G36:I36"/>
    <mergeCell ref="G33:I33"/>
    <mergeCell ref="H13:I13"/>
    <mergeCell ref="F28:G28"/>
    <mergeCell ref="G9:I9"/>
    <mergeCell ref="G12:I12"/>
    <mergeCell ref="G17:I17"/>
    <mergeCell ref="G18:I18"/>
  </mergeCells>
  <phoneticPr fontId="4"/>
  <dataValidations count="3">
    <dataValidation allowBlank="1" showInputMessage="1" showErrorMessage="1" prompt="生年月日を入力してください（例:令和●年●月●日）" sqref="H13:I13" xr:uid="{F1BB85FE-96FF-4D96-AAF7-12B199F1D58C}"/>
    <dataValidation allowBlank="1" showInputMessage="1" showErrorMessage="1" prompt="和暦により入力してください（例:令和●年●月●日）" sqref="F28:G28" xr:uid="{21B2A0B8-2253-4073-86E4-609BDFE5DB18}"/>
    <dataValidation allowBlank="1" showInputMessage="1" showErrorMessage="1" prompt="署名による場合は空欄として印刷してください" sqref="G36 J36" xr:uid="{4DFEBD80-5257-4CDA-83E9-9E721E86275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該当する開票区に係る市町村名を選択してください" xr:uid="{0C386101-C1FD-4142-A400-D902B5A82FCF}">
          <x14:formula1>
            <xm:f>入力シート!$D$3:$D$26</xm:f>
          </x14:formula1>
          <xm:sqref>G20</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9CCB-2E98-4857-8722-3BBBA7CB5ED1}">
  <sheetPr codeName="Sheet34"/>
  <dimension ref="B1:J27"/>
  <sheetViews>
    <sheetView showGridLines="0" view="pageBreakPreview" topLeftCell="E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5"/>
    </row>
    <row r="2" spans="2:10" ht="7.5" customHeight="1"/>
    <row r="3" spans="2:10" ht="17.25">
      <c r="B3" s="55"/>
      <c r="F3" s="16" t="s">
        <v>43</v>
      </c>
      <c r="G3" s="17"/>
      <c r="H3" s="17"/>
      <c r="I3" s="17"/>
      <c r="J3" s="17"/>
    </row>
    <row r="5" spans="2:10">
      <c r="B5" s="55"/>
    </row>
    <row r="6" spans="2:10">
      <c r="B6" s="55" t="s">
        <v>72</v>
      </c>
    </row>
    <row r="7" spans="2:10" ht="30" customHeight="1">
      <c r="F7" s="302" t="str">
        <f>"　"&amp;TEXT(入力シート!B4,"ggge年m月d日")&amp;"執行の衆議院小選挙区選出議員選挙"&amp;入力シート!B7&amp;"における開票立会人となるべきことを承諾します。"</f>
        <v>　令和8年　月　日執行の衆議院小選挙区選出議員選挙徳島県第　　区における開票立会人となるべきことを承諾します。</v>
      </c>
      <c r="G7" s="302"/>
      <c r="H7" s="302"/>
      <c r="I7" s="302"/>
      <c r="J7" s="302"/>
    </row>
    <row r="11" spans="2:10">
      <c r="F11" s="306" t="s">
        <v>61</v>
      </c>
      <c r="G11" s="306"/>
    </row>
    <row r="15" spans="2:10">
      <c r="F15" s="93" t="s">
        <v>10</v>
      </c>
    </row>
    <row r="16" spans="2:10">
      <c r="F16" s="79"/>
      <c r="G16" s="315"/>
      <c r="H16" s="315"/>
      <c r="I16" s="315"/>
      <c r="J16" s="315"/>
    </row>
    <row r="17" spans="6:10" ht="7.5" customHeight="1">
      <c r="F17" s="79"/>
    </row>
    <row r="18" spans="6:10">
      <c r="F18" s="93" t="s">
        <v>8</v>
      </c>
    </row>
    <row r="19" spans="6:10">
      <c r="G19" s="315"/>
      <c r="H19" s="315"/>
      <c r="I19" s="315"/>
      <c r="J19" s="315"/>
    </row>
    <row r="23" spans="6:10">
      <c r="F23" s="34" t="s">
        <v>22</v>
      </c>
    </row>
    <row r="24" spans="6:10">
      <c r="G24" s="308" t="str">
        <f>IF(入力シート!B16="","",入力シート!B16)</f>
        <v/>
      </c>
      <c r="H24" s="308"/>
      <c r="I24" s="308"/>
      <c r="J24" s="308"/>
    </row>
    <row r="26" spans="6:10">
      <c r="F26" s="172" t="s">
        <v>23</v>
      </c>
    </row>
    <row r="27" spans="6:10">
      <c r="G27" s="308" t="str">
        <f>IF(入力シート!B22="","　　　　　　　　　　　　",入力シート!B24)&amp;"　殿"</f>
        <v>　　　　　　　　　　　　　殿</v>
      </c>
      <c r="H27" s="308"/>
      <c r="I27" s="308"/>
      <c r="J27" s="73"/>
    </row>
  </sheetData>
  <sheetProtection algorithmName="SHA-512" hashValue="Agm0FYOWS/honsyPeoFosBxVnia5gQo5fErXCh6uISI//S5h7awcF+Zz1i9adyQLmGxUVh7sIjWYZ3PQucLpfg==" saltValue="kkJb2JDfQRUV/gM6cn3ZyQ==" spinCount="100000" sheet="1" objects="1" scenarios="1" formatCells="0" formatRows="0" insertRows="0"/>
  <mergeCells count="6">
    <mergeCell ref="G27:I27"/>
    <mergeCell ref="F7:J7"/>
    <mergeCell ref="F11:G11"/>
    <mergeCell ref="G24:J24"/>
    <mergeCell ref="G19:J19"/>
    <mergeCell ref="G16:J16"/>
  </mergeCells>
  <phoneticPr fontId="4"/>
  <dataValidations count="1">
    <dataValidation allowBlank="1" showInputMessage="1" showErrorMessage="1" prompt="和暦により入力してください（例:令和●年●月●日）" sqref="F11:G11" xr:uid="{E222260B-ADEA-4C10-B127-ECD502A9845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F97A7-E662-40AA-8139-49F1B0288642}">
  <sheetPr codeName="Sheet35"/>
  <dimension ref="B1:J40"/>
  <sheetViews>
    <sheetView showGridLines="0" view="pageBreakPreview" topLeftCell="E1" zoomScaleNormal="100" zoomScaleSheetLayoutView="100" workbookViewId="0"/>
  </sheetViews>
  <sheetFormatPr defaultRowHeight="14.25"/>
  <cols>
    <col min="1" max="1" width="2" style="3" customWidth="1"/>
    <col min="2" max="4" width="15" style="3" customWidth="1"/>
    <col min="5" max="5" width="2" style="3" customWidth="1"/>
    <col min="6" max="6" width="22.5" style="3" customWidth="1"/>
    <col min="7" max="7" width="22" style="3" customWidth="1"/>
    <col min="8" max="8" width="24" style="3" customWidth="1"/>
    <col min="9" max="9" width="10" style="3" customWidth="1"/>
    <col min="10" max="10" width="4.625" style="3" customWidth="1"/>
    <col min="11" max="11" width="19.375" style="3" customWidth="1"/>
    <col min="12" max="16384" width="9" style="3"/>
  </cols>
  <sheetData>
    <row r="1" spans="2:9" s="18" customFormat="1" ht="12">
      <c r="I1" s="19" t="str" cm="1">
        <f t="array" aca="1" ref="I1" ca="1">"政党届出-"&amp;MID(CELL("filename",F1),FIND("]",CELL("filename",F1))+1,31)</f>
        <v>政党届出-30</v>
      </c>
    </row>
    <row r="2" spans="2:9" ht="7.5" customHeight="1"/>
    <row r="3" spans="2:9" ht="17.25">
      <c r="F3" s="16" t="s">
        <v>194</v>
      </c>
      <c r="G3" s="17"/>
      <c r="H3" s="17"/>
      <c r="I3" s="17"/>
    </row>
    <row r="5" spans="2:9">
      <c r="B5" s="55" t="s">
        <v>72</v>
      </c>
    </row>
    <row r="6" spans="2:9">
      <c r="B6" s="55"/>
    </row>
    <row r="7" spans="2:9">
      <c r="F7" s="78" t="s">
        <v>160</v>
      </c>
    </row>
    <row r="8" spans="2:9">
      <c r="F8" s="91" t="s">
        <v>10</v>
      </c>
    </row>
    <row r="9" spans="2:9">
      <c r="G9" s="315"/>
      <c r="H9" s="315"/>
      <c r="I9" s="315"/>
    </row>
    <row r="10" spans="2:9" ht="7.5" customHeight="1"/>
    <row r="11" spans="2:9">
      <c r="F11" s="91" t="s">
        <v>8</v>
      </c>
    </row>
    <row r="12" spans="2:9">
      <c r="G12" s="315"/>
      <c r="H12" s="315"/>
      <c r="I12" s="315"/>
    </row>
    <row r="13" spans="2:9">
      <c r="G13" s="90"/>
      <c r="H13" s="381" t="s">
        <v>162</v>
      </c>
      <c r="I13" s="381"/>
    </row>
    <row r="17" spans="6:9" ht="14.25" customHeight="1">
      <c r="F17" s="92" t="s">
        <v>19</v>
      </c>
      <c r="G17" s="308" t="str">
        <f>TEXT(入力シート!B4,"ggge年m月d日")&amp;"執行"</f>
        <v>令和8年　月　日執行</v>
      </c>
      <c r="H17" s="382"/>
      <c r="I17" s="382"/>
    </row>
    <row r="18" spans="6:9">
      <c r="F18" s="92"/>
      <c r="G18" s="308" t="str">
        <f>入力シート!B3</f>
        <v>衆議院小選挙区選出議員選挙</v>
      </c>
      <c r="H18" s="308"/>
      <c r="I18" s="308"/>
    </row>
    <row r="19" spans="6:9">
      <c r="F19" s="4"/>
    </row>
    <row r="20" spans="6:9">
      <c r="F20" s="92" t="s">
        <v>195</v>
      </c>
      <c r="G20" s="183" t="s">
        <v>271</v>
      </c>
      <c r="H20" s="67"/>
      <c r="I20" s="67"/>
    </row>
    <row r="24" spans="6:9">
      <c r="F24" s="3" t="s">
        <v>198</v>
      </c>
    </row>
    <row r="28" spans="6:9">
      <c r="F28" s="306" t="s">
        <v>61</v>
      </c>
      <c r="G28" s="306"/>
      <c r="H28" s="95"/>
      <c r="I28" s="95"/>
    </row>
    <row r="32" spans="6:9">
      <c r="F32" s="34" t="s">
        <v>22</v>
      </c>
    </row>
    <row r="33" spans="6:10">
      <c r="G33" s="308" t="str">
        <f>IF(入力シート!B16="","",入力シート!B16)</f>
        <v/>
      </c>
      <c r="H33" s="308"/>
      <c r="I33" s="308"/>
      <c r="J33" s="125"/>
    </row>
    <row r="34" spans="6:10">
      <c r="J34" s="67"/>
    </row>
    <row r="35" spans="6:10">
      <c r="F35" s="172" t="s">
        <v>23</v>
      </c>
      <c r="J35" s="67"/>
    </row>
    <row r="36" spans="6:10">
      <c r="G36" s="310" t="str">
        <f>IF(入力シート!B24="","",入力シート!B24)</f>
        <v>　</v>
      </c>
      <c r="H36" s="310"/>
      <c r="I36" s="310"/>
      <c r="J36" s="125"/>
    </row>
    <row r="40" spans="6:10">
      <c r="F40" s="229" t="str">
        <f>"衆議院小選挙区選出議員選挙"&amp;G20&amp;"選挙長　　"&amp;VLOOKUP(G20,入力シート!G2:H4,2,FALSE)&amp;"　　殿"</f>
        <v>衆議院小選挙区選出議員選挙徳島県第　　区選挙長　　　　　　　　　　　　殿</v>
      </c>
    </row>
  </sheetData>
  <sheetProtection algorithmName="SHA-512" hashValue="yNHUQ/gW7zWGtl7kAYJ68Niq8KEbKVdQkMsJUFZirtMfDut0Xm7K5fuq4o/1q3AEzozmnctukZ9+merKVGTWww==" saltValue="5nXMPj7BQKYiEPB/yKf5YQ==" spinCount="100000" sheet="1" objects="1" scenarios="1" formatCells="0" formatRows="0" insertRows="0"/>
  <mergeCells count="8">
    <mergeCell ref="G33:I33"/>
    <mergeCell ref="G36:I36"/>
    <mergeCell ref="G9:I9"/>
    <mergeCell ref="G12:I12"/>
    <mergeCell ref="H13:I13"/>
    <mergeCell ref="F28:G28"/>
    <mergeCell ref="G17:I17"/>
    <mergeCell ref="G18:I18"/>
  </mergeCells>
  <phoneticPr fontId="4"/>
  <dataValidations count="3">
    <dataValidation allowBlank="1" showInputMessage="1" showErrorMessage="1" prompt="生年月日を入力してください（例:令和●年●月●日）" sqref="H13:I13" xr:uid="{1AF6C05E-C790-4C40-8476-F3F8A9640C79}"/>
    <dataValidation allowBlank="1" showInputMessage="1" showErrorMessage="1" prompt="署名による場合は空欄として印刷してください" sqref="G36" xr:uid="{C672A4A0-031F-4F30-997D-560E9F270449}"/>
    <dataValidation allowBlank="1" showInputMessage="1" showErrorMessage="1" prompt="和暦により入力してください（例:令和●年●月●日）" sqref="F28:G28" xr:uid="{92CB729C-8B2C-4C8B-A157-5FBF6F6FA112}"/>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該当する選挙区を選択してください" xr:uid="{A1D398C3-0AB0-4EDC-8A63-49964480D051}">
          <x14:formula1>
            <xm:f>入力シート!$G$2:$G$4</xm:f>
          </x14:formula1>
          <xm:sqref>G20</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AECF1-4693-4996-B38D-DEFD59DAF74F}">
  <sheetPr codeName="Sheet36"/>
  <dimension ref="B1:J27"/>
  <sheetViews>
    <sheetView showGridLines="0" view="pageBreakPreview" topLeftCell="C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5"/>
    </row>
    <row r="2" spans="2:10" ht="7.5" customHeight="1"/>
    <row r="3" spans="2:10" ht="17.25">
      <c r="B3" s="55"/>
      <c r="F3" s="16" t="s">
        <v>43</v>
      </c>
      <c r="G3" s="17"/>
      <c r="H3" s="17"/>
      <c r="I3" s="17"/>
      <c r="J3" s="17"/>
    </row>
    <row r="5" spans="2:10">
      <c r="B5" s="55"/>
    </row>
    <row r="6" spans="2:10">
      <c r="B6" s="55" t="s">
        <v>72</v>
      </c>
    </row>
    <row r="7" spans="2:10" ht="30" customHeight="1">
      <c r="F7" s="302" t="str">
        <f>"　"&amp;TEXT(入力シート!B4,"ggge年m月d日")&amp;"執行の衆議院小選挙区選出議員選挙"&amp;入力シート!B7&amp;"における選挙立会人となるべきことを承諾します。"</f>
        <v>　令和8年　月　日執行の衆議院小選挙区選出議員選挙徳島県第　　区における選挙立会人となるべきことを承諾します。</v>
      </c>
      <c r="G7" s="302"/>
      <c r="H7" s="302"/>
      <c r="I7" s="302"/>
      <c r="J7" s="302"/>
    </row>
    <row r="11" spans="2:10">
      <c r="F11" s="306" t="s">
        <v>61</v>
      </c>
      <c r="G11" s="306"/>
    </row>
    <row r="15" spans="2:10">
      <c r="F15" s="93" t="s">
        <v>10</v>
      </c>
    </row>
    <row r="16" spans="2:10">
      <c r="F16" s="79"/>
      <c r="G16" s="315"/>
      <c r="H16" s="315"/>
      <c r="I16" s="315"/>
      <c r="J16" s="315"/>
    </row>
    <row r="17" spans="6:10" ht="7.5" customHeight="1">
      <c r="F17" s="79"/>
    </row>
    <row r="18" spans="6:10">
      <c r="F18" s="93" t="s">
        <v>8</v>
      </c>
    </row>
    <row r="19" spans="6:10">
      <c r="G19" s="315"/>
      <c r="H19" s="315"/>
      <c r="I19" s="315"/>
      <c r="J19" s="315"/>
    </row>
    <row r="23" spans="6:10">
      <c r="F23" s="34" t="s">
        <v>22</v>
      </c>
    </row>
    <row r="24" spans="6:10">
      <c r="G24" s="308" t="str">
        <f>IF(入力シート!B16="","",入力シート!B16)</f>
        <v/>
      </c>
      <c r="H24" s="308"/>
      <c r="I24" s="308"/>
      <c r="J24" s="308"/>
    </row>
    <row r="26" spans="6:10">
      <c r="F26" s="172" t="s">
        <v>23</v>
      </c>
    </row>
    <row r="27" spans="6:10">
      <c r="G27" s="308" t="str">
        <f>IF(入力シート!B22="","　　　　　　　　　　　　",入力シート!B24)&amp;"　殿"</f>
        <v>　　　　　　　　　　　　　殿</v>
      </c>
      <c r="H27" s="308"/>
      <c r="I27" s="308"/>
      <c r="J27" s="94"/>
    </row>
  </sheetData>
  <sheetProtection algorithmName="SHA-512" hashValue="VmxEYFQkppw1lzODjtLfh82nmxs8VTIFLwzPc9hoZwoPwIUDkDAx4xYwsBDMdtt2mGPu9QQmOqX+GxBRwb8jZg==" saltValue="MmHipZ0POnuiV8BLi3x3hg==" spinCount="100000" sheet="1" objects="1" scenarios="1" formatCells="0" formatRows="0" insertRows="0"/>
  <mergeCells count="6">
    <mergeCell ref="G27:I27"/>
    <mergeCell ref="F7:J7"/>
    <mergeCell ref="F11:G11"/>
    <mergeCell ref="G16:J16"/>
    <mergeCell ref="G19:J19"/>
    <mergeCell ref="G24:J24"/>
  </mergeCells>
  <phoneticPr fontId="4"/>
  <dataValidations count="1">
    <dataValidation allowBlank="1" showInputMessage="1" showErrorMessage="1" prompt="和暦により入力してください（例:令和●年●月●日）" sqref="F11:G11" xr:uid="{A2128E95-3FED-4F4B-8952-B8836D43BBE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B2EE-3991-4F0D-B921-8A219099BBFF}">
  <sheetPr codeName="Sheet37"/>
  <dimension ref="B1:J40"/>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19" t="str" cm="1">
        <f t="array" aca="1" ref="J1" ca="1">"政党届出-"&amp;MID(CELL("filename",G1),FIND("]",CELL("filename",G1))+1,31)</f>
        <v>政党届出-31</v>
      </c>
    </row>
    <row r="2" spans="2:10" ht="7.5" customHeight="1"/>
    <row r="3" spans="2:10" ht="17.25">
      <c r="B3" s="55"/>
      <c r="F3" s="16" t="s">
        <v>200</v>
      </c>
      <c r="G3" s="17"/>
      <c r="H3" s="17"/>
      <c r="I3" s="17"/>
      <c r="J3" s="17"/>
    </row>
    <row r="5" spans="2:10">
      <c r="B5" s="55"/>
    </row>
    <row r="6" spans="2:10">
      <c r="B6" s="55" t="s">
        <v>72</v>
      </c>
    </row>
    <row r="7" spans="2:10" ht="30" customHeight="1">
      <c r="F7" s="302" t="str">
        <f>"　次の者は、"&amp;IF(入力シート!B16="","　　　　　　　　",入力シート!B16)&amp;"及び"&amp;IF(入力シート!B31="","　　　　　　　　",入力シート!B31&amp;入力シート!B33)&amp;"の"&amp;TEXT(入力シート!B4,"ggge年m月d日")&amp;"執行の"&amp;入力シート!B2&amp;"における各届出事務の代理人であることを証明します。"</f>
        <v>　次の者は、　　　　　　　　及び　　　　　　　　の令和8年　月　日執行の第51回衆議院議員総選挙における各届出事務の代理人であることを証明します。</v>
      </c>
      <c r="G7" s="302"/>
      <c r="H7" s="302"/>
      <c r="I7" s="302"/>
      <c r="J7" s="302"/>
    </row>
    <row r="8" spans="2:10" ht="14.25" customHeight="1"/>
    <row r="9" spans="2:10" ht="14.25" customHeight="1"/>
    <row r="10" spans="2:10" ht="14.25" customHeight="1"/>
    <row r="11" spans="2:10" ht="14.25" customHeight="1"/>
    <row r="12" spans="2:10" ht="14.25" customHeight="1">
      <c r="F12" s="97" t="s">
        <v>10</v>
      </c>
      <c r="G12" s="384"/>
      <c r="H12" s="385"/>
      <c r="I12" s="385"/>
      <c r="J12" s="385"/>
    </row>
    <row r="13" spans="2:10" ht="14.25" customHeight="1">
      <c r="F13" s="97"/>
      <c r="G13" s="96"/>
      <c r="H13" s="96"/>
      <c r="I13" s="96"/>
      <c r="J13" s="96"/>
    </row>
    <row r="14" spans="2:10" ht="14.25" customHeight="1">
      <c r="F14" s="97" t="s">
        <v>8</v>
      </c>
      <c r="G14" s="386"/>
      <c r="H14" s="387"/>
      <c r="I14" s="387"/>
      <c r="J14" s="387"/>
    </row>
    <row r="15" spans="2:10" ht="14.25" customHeight="1">
      <c r="F15" s="97"/>
      <c r="G15" s="96"/>
      <c r="H15" s="96"/>
      <c r="I15" s="96"/>
      <c r="J15" s="96"/>
    </row>
    <row r="16" spans="2:10" ht="14.25" customHeight="1">
      <c r="F16" s="97" t="s">
        <v>11</v>
      </c>
      <c r="G16" s="388" t="s">
        <v>240</v>
      </c>
      <c r="H16" s="388"/>
      <c r="I16" s="96"/>
      <c r="J16" s="96"/>
    </row>
    <row r="17" spans="6:10" ht="14.25" customHeight="1">
      <c r="F17" s="97"/>
      <c r="G17" s="96"/>
      <c r="H17" s="96"/>
      <c r="I17" s="96"/>
      <c r="J17" s="96"/>
    </row>
    <row r="18" spans="6:10" ht="14.25" customHeight="1">
      <c r="F18" s="97"/>
      <c r="G18" s="96"/>
      <c r="H18" s="96"/>
      <c r="I18" s="96"/>
      <c r="J18" s="96"/>
    </row>
    <row r="19" spans="6:10" ht="14.25" customHeight="1">
      <c r="F19" s="97"/>
      <c r="G19" s="96"/>
      <c r="H19" s="96"/>
      <c r="I19" s="96"/>
      <c r="J19" s="96"/>
    </row>
    <row r="20" spans="6:10" ht="14.25" customHeight="1"/>
    <row r="21" spans="6:10">
      <c r="H21" s="306" t="s">
        <v>61</v>
      </c>
      <c r="I21" s="306"/>
    </row>
    <row r="24" spans="6:10">
      <c r="F24" s="79" t="s">
        <v>204</v>
      </c>
    </row>
    <row r="25" spans="6:10">
      <c r="F25" s="79"/>
      <c r="G25" s="383" t="str">
        <f>IF(入力シート!B16="","",入力シート!B16)</f>
        <v/>
      </c>
      <c r="H25" s="383"/>
      <c r="I25" s="383"/>
      <c r="J25" s="383"/>
    </row>
    <row r="26" spans="6:10" ht="7.5" customHeight="1">
      <c r="F26" s="79"/>
    </row>
    <row r="27" spans="6:10">
      <c r="F27" s="79" t="s">
        <v>205</v>
      </c>
    </row>
    <row r="28" spans="6:10">
      <c r="F28" s="79"/>
      <c r="G28" s="383" t="str">
        <f>IF(入力シート!B19="","",入力シート!B19)</f>
        <v/>
      </c>
      <c r="H28" s="383"/>
      <c r="I28" s="383"/>
      <c r="J28" s="383"/>
    </row>
    <row r="29" spans="6:10" ht="7.5" customHeight="1">
      <c r="F29" s="79"/>
    </row>
    <row r="30" spans="6:10">
      <c r="F30" s="79" t="s">
        <v>206</v>
      </c>
    </row>
    <row r="31" spans="6:10">
      <c r="F31" s="79"/>
      <c r="G31" s="303" t="str">
        <f>IF(入力シート!B24="","",入力シート!B24)</f>
        <v>　</v>
      </c>
      <c r="H31" s="303"/>
      <c r="I31" s="303"/>
      <c r="J31" s="303"/>
    </row>
    <row r="32" spans="6:10">
      <c r="F32" s="79"/>
    </row>
    <row r="33" spans="6:10">
      <c r="F33" s="79"/>
    </row>
    <row r="34" spans="6:10">
      <c r="F34" s="79" t="s">
        <v>202</v>
      </c>
    </row>
    <row r="35" spans="6:10">
      <c r="F35" s="79"/>
      <c r="G35" s="383" t="str">
        <f>IF(入力シート!B38="","",入力シート!B38)</f>
        <v/>
      </c>
      <c r="H35" s="383"/>
      <c r="I35" s="383"/>
      <c r="J35" s="383"/>
    </row>
    <row r="36" spans="6:10" ht="7.5" customHeight="1">
      <c r="F36" s="79"/>
    </row>
    <row r="37" spans="6:10">
      <c r="F37" s="79" t="s">
        <v>203</v>
      </c>
    </row>
    <row r="38" spans="6:10">
      <c r="F38" s="79"/>
      <c r="G38" s="303" t="str">
        <f>IF(入力シート!B34="","",入力シート!B34)</f>
        <v>　</v>
      </c>
      <c r="H38" s="303"/>
      <c r="I38" s="303"/>
      <c r="J38" s="303"/>
    </row>
    <row r="39" spans="6:10">
      <c r="F39" s="79"/>
    </row>
    <row r="40" spans="6:10">
      <c r="F40" s="79"/>
    </row>
  </sheetData>
  <sheetProtection algorithmName="SHA-512" hashValue="fzbJiSjql+9Fnj0+LHG88hRKT7+H86PP5528kFhKLqXB/Y+hKt0YUMH5nHQJ/EA9luarud0C5AhShpNuK2eSdA==" saltValue="9KwfxBS2ju6rPn0+4xCq+g==" spinCount="100000" sheet="1" objects="1" scenarios="1" formatCells="0" formatRows="0" insertRows="0"/>
  <mergeCells count="10">
    <mergeCell ref="G35:J35"/>
    <mergeCell ref="G38:J38"/>
    <mergeCell ref="H21:I21"/>
    <mergeCell ref="G28:J28"/>
    <mergeCell ref="F7:J7"/>
    <mergeCell ref="G25:J25"/>
    <mergeCell ref="G31:J31"/>
    <mergeCell ref="G12:J12"/>
    <mergeCell ref="G14:J14"/>
    <mergeCell ref="G16:H16"/>
  </mergeCells>
  <phoneticPr fontId="4"/>
  <dataValidations count="2">
    <dataValidation allowBlank="1" showInputMessage="1" showErrorMessage="1" prompt="和暦により入力してください（例:令和●年●月●日）" sqref="H21:I21" xr:uid="{C776DD29-FD41-482E-8BB3-D3F151BD89AD}"/>
    <dataValidation allowBlank="1" showInputMessage="1" showErrorMessage="1" prompt="署名による場合は空欄として印刷してください" sqref="G31:J31 G38:J38" xr:uid="{1CC30A60-8CD5-440D-9F8E-999F09156F6C}"/>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A0076-0149-4BD0-AD9E-12D63E37E870}">
  <sheetPr codeName="Sheet4"/>
  <dimension ref="B1:J41"/>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2" width="19.375" style="3" customWidth="1"/>
    <col min="13" max="16384" width="9" style="3"/>
  </cols>
  <sheetData>
    <row r="1" spans="2:10" s="18" customFormat="1" ht="12">
      <c r="I1" s="19"/>
      <c r="J1" s="19" t="str" cm="1">
        <f t="array" aca="1" ref="J1" ca="1">"政党届出-"&amp;MID(CELL("filename",H1),FIND("]",CELL("filename",H1))+1,31)</f>
        <v>政党届出-2</v>
      </c>
    </row>
    <row r="2" spans="2:10" ht="7.5" customHeight="1"/>
    <row r="3" spans="2:10" ht="17.25">
      <c r="F3" s="16" t="s">
        <v>36</v>
      </c>
      <c r="G3" s="17"/>
      <c r="H3" s="17"/>
      <c r="I3" s="17"/>
      <c r="J3" s="17"/>
    </row>
    <row r="5" spans="2:10">
      <c r="B5" s="55"/>
    </row>
    <row r="6" spans="2:10" ht="30.75" customHeight="1">
      <c r="B6" s="55" t="s">
        <v>72</v>
      </c>
      <c r="F6" s="302" t="str">
        <f>"　本"&amp;IF(入力シート!B13="","政党（政治団体）",入力シート!B13)&amp;"は、所属する衆議院議員又は参議院議員を、下記のとおり5人以上有しており、公職選挙法第86条第1項第1号に該当するものであります。"</f>
        <v>　本政党（政治団体）は、所属する衆議院議員又は参議院議員を、下記のとおり5人以上有しており、公職選挙法第86条第1項第1号に該当するものであります。</v>
      </c>
      <c r="G6" s="302"/>
      <c r="H6" s="302"/>
      <c r="I6" s="302"/>
      <c r="J6" s="302"/>
    </row>
    <row r="9" spans="2:10">
      <c r="F9" s="305" t="str">
        <f>入力シート!B5</f>
        <v>令和8年　月　日</v>
      </c>
      <c r="G9" s="305"/>
    </row>
    <row r="12" spans="2:10">
      <c r="G12" s="3" t="s">
        <v>22</v>
      </c>
    </row>
    <row r="13" spans="2:10" ht="18" customHeight="1">
      <c r="G13" s="304" t="str">
        <f>IF(入力シート!B16="","",入力シート!B16)</f>
        <v/>
      </c>
      <c r="H13" s="304"/>
      <c r="I13" s="304"/>
      <c r="J13" s="304"/>
    </row>
    <row r="15" spans="2:10">
      <c r="G15" s="34" t="s">
        <v>4</v>
      </c>
    </row>
    <row r="16" spans="2:10" ht="18" customHeight="1">
      <c r="G16" s="304" t="str">
        <f>IF(入力シート!B19="","",入力シート!B19)</f>
        <v/>
      </c>
      <c r="H16" s="304"/>
      <c r="I16" s="304"/>
      <c r="J16" s="304"/>
    </row>
    <row r="18" spans="6:10">
      <c r="G18" s="34" t="s">
        <v>23</v>
      </c>
    </row>
    <row r="19" spans="6:10" ht="18" customHeight="1">
      <c r="G19" s="303" t="str">
        <f>IF(入力シート!B24="","",入力シート!B24)</f>
        <v>　</v>
      </c>
      <c r="H19" s="303"/>
      <c r="I19" s="303"/>
      <c r="J19" s="303"/>
    </row>
    <row r="20" spans="6:10">
      <c r="G20" s="34"/>
    </row>
    <row r="22" spans="6:10">
      <c r="F22" s="17" t="s">
        <v>37</v>
      </c>
      <c r="G22" s="17"/>
      <c r="H22" s="17"/>
      <c r="I22" s="17"/>
      <c r="J22" s="17"/>
    </row>
    <row r="23" spans="6:10" ht="15" thickBot="1"/>
    <row r="24" spans="6:10" ht="45" customHeight="1" thickBot="1">
      <c r="F24" s="35" t="s">
        <v>8</v>
      </c>
      <c r="G24" s="36" t="s">
        <v>38</v>
      </c>
      <c r="H24" s="37" t="s">
        <v>40</v>
      </c>
      <c r="I24" s="66" t="s">
        <v>98</v>
      </c>
      <c r="J24" s="38" t="s">
        <v>21</v>
      </c>
    </row>
    <row r="25" spans="6:10" ht="60" customHeight="1">
      <c r="F25" s="129"/>
      <c r="G25" s="130"/>
      <c r="H25" s="131"/>
      <c r="I25" s="132"/>
      <c r="J25" s="133"/>
    </row>
    <row r="26" spans="6:10" ht="60" customHeight="1">
      <c r="F26" s="134"/>
      <c r="G26" s="135"/>
      <c r="H26" s="136"/>
      <c r="I26" s="137"/>
      <c r="J26" s="138"/>
    </row>
    <row r="27" spans="6:10" ht="60" customHeight="1">
      <c r="F27" s="134"/>
      <c r="G27" s="135"/>
      <c r="H27" s="136"/>
      <c r="I27" s="137"/>
      <c r="J27" s="138"/>
    </row>
    <row r="28" spans="6:10" ht="60" customHeight="1">
      <c r="F28" s="134"/>
      <c r="G28" s="135"/>
      <c r="H28" s="136"/>
      <c r="I28" s="137"/>
      <c r="J28" s="138"/>
    </row>
    <row r="29" spans="6:10" ht="60" customHeight="1" thickBot="1">
      <c r="F29" s="139"/>
      <c r="G29" s="140"/>
      <c r="H29" s="141"/>
      <c r="I29" s="142"/>
      <c r="J29" s="143"/>
    </row>
    <row r="32" spans="6:10" ht="15" thickBot="1"/>
    <row r="33" spans="6:10" ht="45" customHeight="1" thickBot="1">
      <c r="F33" s="35" t="s">
        <v>8</v>
      </c>
      <c r="G33" s="36" t="s">
        <v>38</v>
      </c>
      <c r="H33" s="37" t="s">
        <v>40</v>
      </c>
      <c r="I33" s="66" t="s">
        <v>98</v>
      </c>
      <c r="J33" s="38" t="s">
        <v>21</v>
      </c>
    </row>
    <row r="34" spans="6:10" ht="60" customHeight="1">
      <c r="F34" s="129"/>
      <c r="G34" s="130"/>
      <c r="H34" s="131"/>
      <c r="I34" s="132"/>
      <c r="J34" s="133"/>
    </row>
    <row r="35" spans="6:10" ht="60" customHeight="1">
      <c r="F35" s="134"/>
      <c r="G35" s="135"/>
      <c r="H35" s="136"/>
      <c r="I35" s="137"/>
      <c r="J35" s="138"/>
    </row>
    <row r="36" spans="6:10" ht="60" customHeight="1">
      <c r="F36" s="134"/>
      <c r="G36" s="135"/>
      <c r="H36" s="136"/>
      <c r="I36" s="137"/>
      <c r="J36" s="138"/>
    </row>
    <row r="37" spans="6:10" ht="60" customHeight="1">
      <c r="F37" s="134"/>
      <c r="G37" s="135"/>
      <c r="H37" s="136"/>
      <c r="I37" s="137"/>
      <c r="J37" s="138"/>
    </row>
    <row r="38" spans="6:10" ht="60" customHeight="1">
      <c r="F38" s="134"/>
      <c r="G38" s="135"/>
      <c r="H38" s="136"/>
      <c r="I38" s="137"/>
      <c r="J38" s="138"/>
    </row>
    <row r="39" spans="6:10" ht="60" customHeight="1">
      <c r="F39" s="134"/>
      <c r="G39" s="135"/>
      <c r="H39" s="136"/>
      <c r="I39" s="137"/>
      <c r="J39" s="138"/>
    </row>
    <row r="40" spans="6:10" ht="60" customHeight="1">
      <c r="F40" s="134"/>
      <c r="G40" s="135"/>
      <c r="H40" s="136"/>
      <c r="I40" s="137"/>
      <c r="J40" s="138"/>
    </row>
    <row r="41" spans="6:10" ht="60" customHeight="1" thickBot="1">
      <c r="F41" s="139"/>
      <c r="G41" s="140"/>
      <c r="H41" s="141"/>
      <c r="I41" s="142"/>
      <c r="J41" s="143"/>
    </row>
  </sheetData>
  <sheetProtection algorithmName="SHA-512" hashValue="dYZwYNDZGKPO1V8NpJLDXgKHX1UxbYcZFJ5s9Exo9PpRv9vcx5Wr7Nf59ikMLUbwzb0hDCtYENzn9NhH38HnjQ==" saltValue="SUIh5rYrtQvFBWW2vMfCRA==" spinCount="100000" sheet="1" objects="1" scenarios="1" formatCells="0" formatRows="0" insertRows="0"/>
  <mergeCells count="5">
    <mergeCell ref="F6:J6"/>
    <mergeCell ref="G19:J19"/>
    <mergeCell ref="G16:J16"/>
    <mergeCell ref="G13:J13"/>
    <mergeCell ref="F9:G9"/>
  </mergeCells>
  <phoneticPr fontId="4"/>
  <dataValidations count="1">
    <dataValidation type="list" allowBlank="1" showInputMessage="1" showErrorMessage="1" sqref="G25:G29 G34:G41" xr:uid="{6AD911AF-2419-40D0-93D9-394B80969D66}">
      <formula1>"衆議院議員,参議院議員"</formula1>
    </dataValidation>
  </dataValidations>
  <printOptions horizontalCentered="1"/>
  <pageMargins left="0.78740157480314965" right="0.78740157480314965" top="0.78740157480314965" bottom="0.62992125984251968" header="0.62992125984251968" footer="0.47244094488188981"/>
  <pageSetup paperSize="9" orientation="portrait" blackAndWhite="1" r:id="rId1"/>
  <rowBreaks count="1" manualBreakCount="1">
    <brk id="31" min="5"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D6A32-3418-4359-BA12-36468DDFBFEC}">
  <sheetPr codeName="Sheet14"/>
  <dimension ref="B1:J24"/>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5" t="s">
        <v>42</v>
      </c>
    </row>
    <row r="2" spans="2:10" ht="7.5" customHeight="1"/>
    <row r="3" spans="2:10" ht="17.25">
      <c r="B3" s="55"/>
      <c r="F3" s="16" t="s">
        <v>43</v>
      </c>
      <c r="G3" s="17"/>
      <c r="H3" s="17"/>
      <c r="I3" s="17"/>
      <c r="J3" s="17"/>
    </row>
    <row r="5" spans="2:10">
      <c r="B5" s="55"/>
    </row>
    <row r="6" spans="2:10">
      <c r="B6" s="55" t="s">
        <v>72</v>
      </c>
    </row>
    <row r="7" spans="2:10" ht="60" customHeight="1">
      <c r="F7" s="302" t="str">
        <f>"　"&amp;TEXT(入力シート!B4,"ggge年m月d日")&amp;"に執行される衆議院小選挙区選出議員選挙の"&amp;入力シート!B7&amp;"において、"&amp;IF(入力シート!B16="","　　　　　　　　　　　　",入力シート!B16)&amp;"に所属する"&amp;G14&amp;"として候補者届出要件該当確認書に記載されることを承諾します。"</f>
        <v>　令和8年　月　日に執行される衆議院小選挙区選出議員選挙の徳島県第　　区において、　　　　　　　　　　　　に所属する衆議院議員（参議院議員）として候補者届出要件該当確認書に記載されることを承諾します。</v>
      </c>
      <c r="G7" s="302"/>
      <c r="H7" s="302"/>
      <c r="I7" s="302"/>
      <c r="J7" s="302"/>
    </row>
    <row r="11" spans="2:10">
      <c r="F11" s="306" t="s">
        <v>41</v>
      </c>
      <c r="G11" s="306"/>
    </row>
    <row r="14" spans="2:10">
      <c r="G14" s="127" t="s">
        <v>267</v>
      </c>
      <c r="H14" s="166" t="s">
        <v>39</v>
      </c>
      <c r="I14" s="167"/>
      <c r="J14" s="3" t="s">
        <v>105</v>
      </c>
    </row>
    <row r="16" spans="2:10">
      <c r="G16" s="5" t="s">
        <v>8</v>
      </c>
      <c r="H16" s="307"/>
      <c r="I16" s="307"/>
    </row>
    <row r="20" spans="6:10">
      <c r="F20" s="4" t="s">
        <v>22</v>
      </c>
    </row>
    <row r="21" spans="6:10">
      <c r="G21" s="308" t="str">
        <f>IF(入力シート!B16="","",入力シート!B16)</f>
        <v/>
      </c>
      <c r="H21" s="308"/>
      <c r="I21" s="308"/>
      <c r="J21" s="308"/>
    </row>
    <row r="23" spans="6:10">
      <c r="F23" s="39" t="s">
        <v>23</v>
      </c>
    </row>
    <row r="24" spans="6:10">
      <c r="G24" s="126" t="str">
        <f>IF(入力シート!B22="","　　　　　　　　　　　　",入力シート!B24)&amp;"　殿"</f>
        <v>　　　　　　　　　　　　　殿</v>
      </c>
      <c r="H24" s="41"/>
      <c r="I24" s="41"/>
      <c r="J24" s="40"/>
    </row>
  </sheetData>
  <sheetProtection algorithmName="SHA-512" hashValue="DzCZydIw/Lf82KeOqOm5IMYtyGS3vEkLLYtfhRoFntpMRtrrON/+eQDriR+pnH5Qw/Ao60VeJRwvNGkWlqBi+Q==" saltValue="3dTKbHE6bmMLy7GmSmuXmw==" spinCount="100000" sheet="1" objects="1" scenarios="1" formatCells="0" formatRows="0" insertRows="0"/>
  <mergeCells count="4">
    <mergeCell ref="F11:G11"/>
    <mergeCell ref="H16:I16"/>
    <mergeCell ref="G21:J21"/>
    <mergeCell ref="F7:J7"/>
  </mergeCells>
  <phoneticPr fontId="4"/>
  <conditionalFormatting sqref="I14">
    <cfRule type="expression" dxfId="0" priority="2">
      <formula>AND($I$14="",$H$14="選挙区")</formula>
    </cfRule>
  </conditionalFormatting>
  <dataValidations count="4">
    <dataValidation type="list" allowBlank="1" showInputMessage="1" showErrorMessage="1" prompt="「選挙区」又は「比例代表」の別を選択してください" sqref="H14" xr:uid="{5ACC467E-226A-4B20-AA73-A5F553C88D74}">
      <formula1>"選挙区,比例代表"</formula1>
    </dataValidation>
    <dataValidation type="list" allowBlank="1" showInputMessage="1" showErrorMessage="1" sqref="G14:H14" xr:uid="{1B081C10-588E-44AB-9ED8-53E8D2588D47}">
      <formula1>"衆議院議員,参議院議員"</formula1>
    </dataValidation>
    <dataValidation allowBlank="1" showInputMessage="1" showErrorMessage="1" prompt="和暦により入力してください（例:令和●年●月●日）" sqref="F11:G11" xr:uid="{B7670813-9127-486E-A524-5BCFB9172EB4}"/>
    <dataValidation allowBlank="1" showInputMessage="1" showErrorMessage="1" prompt="選挙区の名称を記載してください（参議院比例代表選出議員を除く）" sqref="I14" xr:uid="{6B277456-E919-4D57-A00E-A6EE19BB3564}"/>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3572-6278-4B71-AABE-EEC780A1B2E1}">
  <sheetPr codeName="Sheet15"/>
  <dimension ref="B1:J23"/>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5" t="s">
        <v>44</v>
      </c>
    </row>
    <row r="2" spans="2:10" ht="7.5" customHeight="1"/>
    <row r="3" spans="2:10" ht="17.25">
      <c r="B3" s="55"/>
      <c r="F3" s="16" t="s">
        <v>45</v>
      </c>
      <c r="G3" s="17"/>
      <c r="H3" s="17"/>
      <c r="I3" s="17"/>
      <c r="J3" s="17"/>
    </row>
    <row r="6" spans="2:10">
      <c r="B6" s="55" t="s">
        <v>72</v>
      </c>
    </row>
    <row r="7" spans="2:10" ht="72" customHeight="1">
      <c r="F7" s="302" t="str">
        <f>"　"&amp;TEXT(入力シート!B4,"ggge年m月d日")&amp;"に執行される衆議院小選挙区選出議員選挙の"&amp;入力シート!B7&amp;"において、公職選挙法施行令第88条の2第2項又は第3項の規定によりその氏名を記載することができないこととされている者を本"&amp;IF(入力シート!B13="","政党（政治団体）",入力シート!B13)&amp;"に所属する衆議院議員又は参議院議員としてその氏名を候補者届出要件該当確認書に記載していないことを誓います。"</f>
        <v>　令和8年　月　日に執行される衆議院小選挙区選出議員選挙の徳島県第　　区において、公職選挙法施行令第88条の2第2項又は第3項の規定によりその氏名を記載することができないこととされている者を本政党（政治団体）に所属する衆議院議員又は参議院議員としてその氏名を候補者届出要件該当確認書に記載していないことを誓います。</v>
      </c>
      <c r="G7" s="302"/>
      <c r="H7" s="302"/>
      <c r="I7" s="302"/>
      <c r="J7" s="302"/>
    </row>
    <row r="11" spans="2:10">
      <c r="F11" s="309" t="str">
        <f>IF(入力シート!B5="","",入力シート!B5)</f>
        <v>令和8年　月　日</v>
      </c>
      <c r="G11" s="309"/>
    </row>
    <row r="16" spans="2:10">
      <c r="F16" s="4" t="s">
        <v>22</v>
      </c>
    </row>
    <row r="17" spans="6:10">
      <c r="G17" s="308" t="str">
        <f>IF(入力シート!B16="","",入力シート!B16)</f>
        <v/>
      </c>
      <c r="H17" s="308"/>
      <c r="I17" s="308"/>
      <c r="J17" s="308"/>
    </row>
    <row r="19" spans="6:10">
      <c r="F19" s="39" t="s">
        <v>4</v>
      </c>
    </row>
    <row r="20" spans="6:10">
      <c r="G20" s="308" t="str">
        <f>IF(入力シート!B19="","",入力シート!B19)</f>
        <v/>
      </c>
      <c r="H20" s="308"/>
      <c r="I20" s="308"/>
      <c r="J20" s="308"/>
    </row>
    <row r="22" spans="6:10">
      <c r="F22" s="39" t="s">
        <v>23</v>
      </c>
    </row>
    <row r="23" spans="6:10">
      <c r="G23" s="310" t="str">
        <f>IF(入力シート!B24="","",入力シート!B24)</f>
        <v>　</v>
      </c>
      <c r="H23" s="310"/>
      <c r="I23" s="310"/>
      <c r="J23" s="310"/>
    </row>
  </sheetData>
  <sheetProtection algorithmName="SHA-512" hashValue="ZwEufq4DvOxR3TwfOWIsLDLGaKwRYRvVfvcMZOnfLlwdCy1N7VTnOx4C7Toyl+bxXYiA5FdAdrEUNlP9zzrIaA==" saltValue="ryIiJdFAPKE1M2K8A7cAYQ==" spinCount="100000" sheet="1" objects="1" scenarios="1" formatCells="0" formatRows="0" insertRows="0"/>
  <mergeCells count="5">
    <mergeCell ref="F11:G11"/>
    <mergeCell ref="G17:J17"/>
    <mergeCell ref="G20:J20"/>
    <mergeCell ref="G23:J23"/>
    <mergeCell ref="F7:J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E87F0-E5EA-4241-B39D-BBF8205B8BDC}">
  <sheetPr codeName="Sheet5"/>
  <dimension ref="B1:I100"/>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26" style="3" customWidth="1"/>
    <col min="7" max="7" width="32.5" style="3" customWidth="1"/>
    <col min="8" max="8" width="20" style="3" customWidth="1"/>
    <col min="9" max="9" width="4.625" style="3" customWidth="1"/>
    <col min="10" max="16384" width="9" style="3"/>
  </cols>
  <sheetData>
    <row r="1" spans="2:9" s="18" customFormat="1" ht="12">
      <c r="G1" s="19"/>
      <c r="H1" s="19" t="str" cm="1">
        <f t="array" aca="1" ref="H1" ca="1">"政党届出-"&amp;MID(CELL("filename",F1),FIND("]",CELL("filename",F1))+1,31)</f>
        <v>政党届出-3</v>
      </c>
    </row>
    <row r="2" spans="2:9" ht="7.5" customHeight="1"/>
    <row r="3" spans="2:9" ht="17.25">
      <c r="F3" s="16" t="s">
        <v>36</v>
      </c>
      <c r="G3" s="17"/>
      <c r="H3" s="17"/>
      <c r="I3" s="54"/>
    </row>
    <row r="4" spans="2:9">
      <c r="I4" s="54"/>
    </row>
    <row r="5" spans="2:9">
      <c r="B5" s="55"/>
      <c r="I5" s="54"/>
    </row>
    <row r="6" spans="2:9" ht="45" customHeight="1">
      <c r="B6" s="55" t="s">
        <v>75</v>
      </c>
      <c r="F6" s="302" t="str">
        <f>"　"&amp;TEXT(C11,"ggge年m月d日")&amp;"執行の"&amp;C13&amp;"における本"&amp;IF(入力シート!B13="","政党（政治団体）",入力シート!B13)&amp;"の得票総数は"&amp;TEXT(C15,"#,##0.000;@")&amp;"票であり、本"&amp;IF(入力シート!B13="","政党（政治団体）",入力シート!B13)&amp;"は、公職選挙法第86条第1項第2号に該当するものであります。"</f>
        <v>　令和　年　月　日執行の　　　　　　　　　　　　　　　における本政党（政治団体）の得票総数は                票であり、本政党（政治団体）は、公職選挙法第86条第1項第2号に該当するものであります。</v>
      </c>
      <c r="G6" s="302"/>
      <c r="H6" s="302"/>
      <c r="I6" s="54"/>
    </row>
    <row r="8" spans="2:9">
      <c r="B8" s="55" t="s">
        <v>82</v>
      </c>
    </row>
    <row r="9" spans="2:9">
      <c r="B9" s="61" t="s">
        <v>76</v>
      </c>
      <c r="F9" s="309" t="str">
        <f>IF(入力シート!B5="","",入力シート!B5)</f>
        <v>令和8年　月　日</v>
      </c>
      <c r="G9" s="309"/>
    </row>
    <row r="10" spans="2:9" ht="15" thickBot="1">
      <c r="B10" s="61" t="s">
        <v>77</v>
      </c>
    </row>
    <row r="11" spans="2:9" ht="15" thickBot="1">
      <c r="B11" s="61"/>
      <c r="C11" s="62" t="s">
        <v>80</v>
      </c>
      <c r="D11" s="60"/>
    </row>
    <row r="12" spans="2:9" ht="15" thickBot="1">
      <c r="B12" s="61" t="s">
        <v>78</v>
      </c>
      <c r="G12" s="3" t="s">
        <v>22</v>
      </c>
    </row>
    <row r="13" spans="2:9" ht="18" customHeight="1" thickBot="1">
      <c r="B13" s="61"/>
      <c r="C13" s="63" t="s">
        <v>284</v>
      </c>
      <c r="D13" s="60"/>
      <c r="G13" s="311" t="str">
        <f>IF(入力シート!B16="","",入力シート!B16)</f>
        <v/>
      </c>
      <c r="H13" s="311"/>
    </row>
    <row r="14" spans="2:9" ht="15" thickBot="1">
      <c r="B14" s="61" t="s">
        <v>79</v>
      </c>
    </row>
    <row r="15" spans="2:9" ht="15" thickBot="1">
      <c r="C15" s="64" t="s">
        <v>285</v>
      </c>
      <c r="D15" s="60" t="s">
        <v>81</v>
      </c>
      <c r="G15" s="34" t="s">
        <v>4</v>
      </c>
    </row>
    <row r="16" spans="2:9" ht="18" customHeight="1">
      <c r="G16" s="311" t="str">
        <f>IF(入力シート!B19="","",入力シート!B19)</f>
        <v/>
      </c>
      <c r="H16" s="311"/>
    </row>
    <row r="18" spans="6:8">
      <c r="G18" s="34" t="s">
        <v>23</v>
      </c>
    </row>
    <row r="19" spans="6:8" ht="18" customHeight="1">
      <c r="G19" s="312" t="str">
        <f>IF(入力シート!B24="","",入力シート!B24)</f>
        <v>　</v>
      </c>
      <c r="H19" s="312"/>
    </row>
    <row r="20" spans="6:8">
      <c r="G20" s="34"/>
    </row>
    <row r="22" spans="6:8" ht="15" thickBot="1">
      <c r="F22" s="3" t="s">
        <v>46</v>
      </c>
    </row>
    <row r="23" spans="6:8" ht="45" customHeight="1" thickBot="1">
      <c r="F23" s="42" t="s">
        <v>47</v>
      </c>
      <c r="G23" s="44" t="s">
        <v>40</v>
      </c>
      <c r="H23" s="43" t="s">
        <v>48</v>
      </c>
    </row>
    <row r="24" spans="6:8" ht="36" customHeight="1">
      <c r="F24" s="129"/>
      <c r="G24" s="131"/>
      <c r="H24" s="147"/>
    </row>
    <row r="25" spans="6:8" ht="36" customHeight="1">
      <c r="F25" s="134"/>
      <c r="G25" s="136"/>
      <c r="H25" s="148"/>
    </row>
    <row r="26" spans="6:8" ht="36" customHeight="1">
      <c r="F26" s="134"/>
      <c r="G26" s="136"/>
      <c r="H26" s="148"/>
    </row>
    <row r="27" spans="6:8" ht="36" customHeight="1">
      <c r="F27" s="134"/>
      <c r="G27" s="136"/>
      <c r="H27" s="148"/>
    </row>
    <row r="28" spans="6:8" ht="36" customHeight="1">
      <c r="F28" s="134"/>
      <c r="G28" s="136"/>
      <c r="H28" s="148"/>
    </row>
    <row r="29" spans="6:8" ht="36" customHeight="1">
      <c r="F29" s="134"/>
      <c r="G29" s="136"/>
      <c r="H29" s="148"/>
    </row>
    <row r="30" spans="6:8" ht="36" customHeight="1">
      <c r="F30" s="134"/>
      <c r="G30" s="136"/>
      <c r="H30" s="148"/>
    </row>
    <row r="31" spans="6:8" ht="36" customHeight="1">
      <c r="F31" s="134"/>
      <c r="G31" s="136"/>
      <c r="H31" s="148"/>
    </row>
    <row r="32" spans="6:8" ht="36" customHeight="1" thickBot="1">
      <c r="F32" s="139"/>
      <c r="G32" s="141"/>
      <c r="H32" s="149"/>
    </row>
    <row r="33" spans="6:8">
      <c r="F33" s="65"/>
      <c r="G33" s="65"/>
      <c r="H33" s="45"/>
    </row>
    <row r="34" spans="6:8" ht="15" thickBot="1">
      <c r="F34" s="65"/>
      <c r="G34" s="65"/>
      <c r="H34" s="45"/>
    </row>
    <row r="35" spans="6:8" ht="45" customHeight="1" thickBot="1">
      <c r="F35" s="42" t="s">
        <v>47</v>
      </c>
      <c r="G35" s="44" t="s">
        <v>40</v>
      </c>
      <c r="H35" s="46" t="s">
        <v>48</v>
      </c>
    </row>
    <row r="36" spans="6:8" ht="36" customHeight="1">
      <c r="F36" s="129"/>
      <c r="G36" s="131"/>
      <c r="H36" s="147"/>
    </row>
    <row r="37" spans="6:8" ht="36" customHeight="1">
      <c r="F37" s="134"/>
      <c r="G37" s="136"/>
      <c r="H37" s="148"/>
    </row>
    <row r="38" spans="6:8" ht="36" customHeight="1">
      <c r="F38" s="134"/>
      <c r="G38" s="136"/>
      <c r="H38" s="148"/>
    </row>
    <row r="39" spans="6:8" ht="36" customHeight="1">
      <c r="F39" s="134"/>
      <c r="G39" s="136"/>
      <c r="H39" s="148"/>
    </row>
    <row r="40" spans="6:8" ht="36" customHeight="1">
      <c r="F40" s="134"/>
      <c r="G40" s="136"/>
      <c r="H40" s="148"/>
    </row>
    <row r="41" spans="6:8" ht="36" customHeight="1">
      <c r="F41" s="134"/>
      <c r="G41" s="136"/>
      <c r="H41" s="148"/>
    </row>
    <row r="42" spans="6:8" ht="36" customHeight="1">
      <c r="F42" s="134"/>
      <c r="G42" s="136"/>
      <c r="H42" s="148"/>
    </row>
    <row r="43" spans="6:8" ht="36" customHeight="1">
      <c r="F43" s="134"/>
      <c r="G43" s="136"/>
      <c r="H43" s="148"/>
    </row>
    <row r="44" spans="6:8" ht="36" customHeight="1">
      <c r="F44" s="134"/>
      <c r="G44" s="136"/>
      <c r="H44" s="148"/>
    </row>
    <row r="45" spans="6:8" ht="36" customHeight="1">
      <c r="F45" s="134"/>
      <c r="G45" s="136"/>
      <c r="H45" s="148"/>
    </row>
    <row r="46" spans="6:8" ht="36" customHeight="1">
      <c r="F46" s="134"/>
      <c r="G46" s="136"/>
      <c r="H46" s="148"/>
    </row>
    <row r="47" spans="6:8" ht="36" customHeight="1">
      <c r="F47" s="134"/>
      <c r="G47" s="136"/>
      <c r="H47" s="148"/>
    </row>
    <row r="48" spans="6:8" ht="36" customHeight="1">
      <c r="F48" s="134"/>
      <c r="G48" s="136"/>
      <c r="H48" s="148"/>
    </row>
    <row r="49" spans="6:8" ht="36" customHeight="1" thickBot="1">
      <c r="F49" s="144" t="s">
        <v>49</v>
      </c>
      <c r="G49" s="145"/>
      <c r="H49" s="146" t="str">
        <f>IF(SUM(H24:H32,H36:H48,H61:H79,H82:H100)=0,"",SUM(H24:H32,H36:H48,H61:H79,H82:H100))</f>
        <v/>
      </c>
    </row>
    <row r="59" spans="6:8" ht="15" thickBot="1"/>
    <row r="60" spans="6:8" ht="45" customHeight="1" thickBot="1">
      <c r="F60" s="42" t="s">
        <v>47</v>
      </c>
      <c r="G60" s="44" t="s">
        <v>40</v>
      </c>
      <c r="H60" s="46" t="s">
        <v>48</v>
      </c>
    </row>
    <row r="61" spans="6:8" ht="36" customHeight="1">
      <c r="F61" s="129"/>
      <c r="G61" s="131"/>
      <c r="H61" s="147"/>
    </row>
    <row r="62" spans="6:8" ht="36" customHeight="1">
      <c r="F62" s="134"/>
      <c r="G62" s="136"/>
      <c r="H62" s="148"/>
    </row>
    <row r="63" spans="6:8" ht="36" customHeight="1">
      <c r="F63" s="134"/>
      <c r="G63" s="136"/>
      <c r="H63" s="148"/>
    </row>
    <row r="64" spans="6:8" ht="36" customHeight="1">
      <c r="F64" s="134"/>
      <c r="G64" s="136"/>
      <c r="H64" s="148"/>
    </row>
    <row r="65" spans="6:8" ht="36" customHeight="1">
      <c r="F65" s="134"/>
      <c r="G65" s="136"/>
      <c r="H65" s="148"/>
    </row>
    <row r="66" spans="6:8" ht="36" customHeight="1">
      <c r="F66" s="134"/>
      <c r="G66" s="136"/>
      <c r="H66" s="148"/>
    </row>
    <row r="67" spans="6:8" ht="36" customHeight="1">
      <c r="F67" s="134"/>
      <c r="G67" s="136"/>
      <c r="H67" s="148"/>
    </row>
    <row r="68" spans="6:8" ht="36" customHeight="1">
      <c r="F68" s="134"/>
      <c r="G68" s="136"/>
      <c r="H68" s="148"/>
    </row>
    <row r="69" spans="6:8" ht="36" customHeight="1">
      <c r="F69" s="134"/>
      <c r="G69" s="136"/>
      <c r="H69" s="148"/>
    </row>
    <row r="70" spans="6:8" ht="36" customHeight="1">
      <c r="F70" s="134"/>
      <c r="G70" s="136"/>
      <c r="H70" s="148"/>
    </row>
    <row r="71" spans="6:8" ht="36" customHeight="1">
      <c r="F71" s="134"/>
      <c r="G71" s="136"/>
      <c r="H71" s="148"/>
    </row>
    <row r="72" spans="6:8" ht="36" customHeight="1">
      <c r="F72" s="134"/>
      <c r="G72" s="136"/>
      <c r="H72" s="148"/>
    </row>
    <row r="73" spans="6:8" ht="36" customHeight="1">
      <c r="F73" s="134"/>
      <c r="G73" s="136"/>
      <c r="H73" s="148"/>
    </row>
    <row r="74" spans="6:8" ht="36" customHeight="1">
      <c r="F74" s="134"/>
      <c r="G74" s="136"/>
      <c r="H74" s="148"/>
    </row>
    <row r="75" spans="6:8" ht="36" customHeight="1">
      <c r="F75" s="134"/>
      <c r="G75" s="136"/>
      <c r="H75" s="148"/>
    </row>
    <row r="76" spans="6:8" ht="36" customHeight="1">
      <c r="F76" s="134"/>
      <c r="G76" s="136"/>
      <c r="H76" s="148"/>
    </row>
    <row r="77" spans="6:8" ht="36" customHeight="1">
      <c r="F77" s="134"/>
      <c r="G77" s="136"/>
      <c r="H77" s="148"/>
    </row>
    <row r="78" spans="6:8" ht="36" customHeight="1">
      <c r="F78" s="134"/>
      <c r="G78" s="136"/>
      <c r="H78" s="148"/>
    </row>
    <row r="79" spans="6:8" ht="36" customHeight="1" thickBot="1">
      <c r="F79" s="139"/>
      <c r="G79" s="141"/>
      <c r="H79" s="149"/>
    </row>
    <row r="80" spans="6:8" ht="15" thickBot="1"/>
    <row r="81" spans="6:8" ht="45" customHeight="1" thickBot="1">
      <c r="F81" s="42" t="s">
        <v>47</v>
      </c>
      <c r="G81" s="44" t="s">
        <v>40</v>
      </c>
      <c r="H81" s="46" t="s">
        <v>48</v>
      </c>
    </row>
    <row r="82" spans="6:8" ht="36" customHeight="1">
      <c r="F82" s="129"/>
      <c r="G82" s="131"/>
      <c r="H82" s="147"/>
    </row>
    <row r="83" spans="6:8" ht="36" customHeight="1">
      <c r="F83" s="134"/>
      <c r="G83" s="136"/>
      <c r="H83" s="148"/>
    </row>
    <row r="84" spans="6:8" ht="36" customHeight="1">
      <c r="F84" s="134"/>
      <c r="G84" s="136"/>
      <c r="H84" s="148"/>
    </row>
    <row r="85" spans="6:8" ht="36" customHeight="1">
      <c r="F85" s="134"/>
      <c r="G85" s="136"/>
      <c r="H85" s="148"/>
    </row>
    <row r="86" spans="6:8" ht="36" customHeight="1">
      <c r="F86" s="134"/>
      <c r="G86" s="136"/>
      <c r="H86" s="148"/>
    </row>
    <row r="87" spans="6:8" ht="36" customHeight="1">
      <c r="F87" s="134"/>
      <c r="G87" s="136"/>
      <c r="H87" s="148"/>
    </row>
    <row r="88" spans="6:8" ht="36" customHeight="1">
      <c r="F88" s="134"/>
      <c r="G88" s="136"/>
      <c r="H88" s="148"/>
    </row>
    <row r="89" spans="6:8" ht="36" customHeight="1">
      <c r="F89" s="134"/>
      <c r="G89" s="136"/>
      <c r="H89" s="148"/>
    </row>
    <row r="90" spans="6:8" ht="36" customHeight="1">
      <c r="F90" s="134"/>
      <c r="G90" s="136"/>
      <c r="H90" s="148"/>
    </row>
    <row r="91" spans="6:8" ht="36" customHeight="1">
      <c r="F91" s="134"/>
      <c r="G91" s="136"/>
      <c r="H91" s="148"/>
    </row>
    <row r="92" spans="6:8" ht="36" customHeight="1">
      <c r="F92" s="134"/>
      <c r="G92" s="136"/>
      <c r="H92" s="148"/>
    </row>
    <row r="93" spans="6:8" ht="36" customHeight="1">
      <c r="F93" s="134"/>
      <c r="G93" s="136"/>
      <c r="H93" s="148"/>
    </row>
    <row r="94" spans="6:8" ht="36" customHeight="1">
      <c r="F94" s="134"/>
      <c r="G94" s="136"/>
      <c r="H94" s="148"/>
    </row>
    <row r="95" spans="6:8" ht="36" customHeight="1">
      <c r="F95" s="134"/>
      <c r="G95" s="136"/>
      <c r="H95" s="148"/>
    </row>
    <row r="96" spans="6:8" ht="36" customHeight="1">
      <c r="F96" s="134"/>
      <c r="G96" s="136"/>
      <c r="H96" s="148"/>
    </row>
    <row r="97" spans="6:8" ht="36" customHeight="1">
      <c r="F97" s="134"/>
      <c r="G97" s="136"/>
      <c r="H97" s="148"/>
    </row>
    <row r="98" spans="6:8" ht="36" customHeight="1">
      <c r="F98" s="134"/>
      <c r="G98" s="136"/>
      <c r="H98" s="148"/>
    </row>
    <row r="99" spans="6:8" ht="36" customHeight="1">
      <c r="F99" s="134"/>
      <c r="G99" s="136"/>
      <c r="H99" s="148"/>
    </row>
    <row r="100" spans="6:8" ht="36" customHeight="1" thickBot="1">
      <c r="F100" s="139"/>
      <c r="G100" s="141"/>
      <c r="H100" s="149"/>
    </row>
  </sheetData>
  <sheetProtection algorithmName="SHA-512" hashValue="NqryiWGm1hiQE06Sp0KS5AkP3+wyxfwIS8351neVkKPzGYGde0TtS6+IE58W+ML7Mn9k3wkrOO/OS3o2BlSgJA==" saltValue="kLsJncSf4qCMmAteY2+tbQ==" spinCount="100000" sheet="1" objects="1" scenarios="1" formatCells="0" formatRows="0" insertRows="0"/>
  <mergeCells count="5">
    <mergeCell ref="F6:H6"/>
    <mergeCell ref="F9:G9"/>
    <mergeCell ref="G13:H13"/>
    <mergeCell ref="G16:H16"/>
    <mergeCell ref="G19:H19"/>
  </mergeCells>
  <phoneticPr fontId="4"/>
  <dataValidations count="1">
    <dataValidation type="list" allowBlank="1" showInputMessage="1" showErrorMessage="1" sqref="C13" xr:uid="{57B1B971-C505-4012-8E39-A7EFB2F4C8E7}">
      <formula1>"衆議院小選挙区選出議員選挙,衆議院比例代表選出議員選挙,参議院選挙区選出議員選挙,参議院比例代表選出議員選挙"</formula1>
    </dataValidation>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07B23-4E01-4F92-9A44-F888C49CD599}">
  <sheetPr codeName="Sheet6"/>
  <dimension ref="B1:H24"/>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51.5" style="3" customWidth="1"/>
    <col min="8" max="8" width="10" style="3" customWidth="1"/>
    <col min="9" max="9" width="4.625" style="3" customWidth="1"/>
    <col min="10" max="10" width="19.375" style="3" customWidth="1"/>
    <col min="11" max="16384" width="9" style="3"/>
  </cols>
  <sheetData>
    <row r="1" spans="2:8" s="18" customFormat="1" ht="12">
      <c r="H1" s="19" t="str" cm="1">
        <f t="array" aca="1" ref="H1" ca="1">"政党届出-"&amp;MID(CELL("filename",F1),FIND("]",CELL("filename",F1))+1,31)</f>
        <v>政党届出-4</v>
      </c>
    </row>
    <row r="2" spans="2:8" ht="7.5" customHeight="1"/>
    <row r="3" spans="2:8" ht="17.25">
      <c r="F3" s="16" t="s">
        <v>45</v>
      </c>
      <c r="G3" s="17"/>
      <c r="H3" s="17"/>
    </row>
    <row r="5" spans="2:8">
      <c r="B5" s="55"/>
    </row>
    <row r="6" spans="2:8">
      <c r="B6" s="55"/>
    </row>
    <row r="7" spans="2:8" ht="60" customHeight="1">
      <c r="F7" s="302" t="str">
        <f>"　本"&amp;IF(入力シート!B13="","政党（政治団体）",入力シート!B13)&amp;"は、"&amp;TEXT(入力シート!B4,"ggge年m月d日")&amp;"執行の衆議院小選挙区選出議員選挙の"&amp;入力シート!B7&amp;"において、重ねて候補者の届出をしていないことを誓います。"</f>
        <v>　本政党（政治団体）は、令和8年　月　日執行の衆議院小選挙区選出議員選挙の徳島県第　　区において、重ねて候補者の届出をしていないことを誓います。</v>
      </c>
      <c r="G7" s="302"/>
      <c r="H7" s="302"/>
    </row>
    <row r="11" spans="2:8">
      <c r="F11" s="251" t="str">
        <f>IF(入力シート!B5="","",入力シート!B5)</f>
        <v>令和8年　月　日</v>
      </c>
      <c r="G11" s="251"/>
    </row>
    <row r="17" spans="6:8">
      <c r="F17" s="34" t="s">
        <v>22</v>
      </c>
    </row>
    <row r="18" spans="6:8">
      <c r="G18" s="313" t="str">
        <f>IF(入力シート!B16="","",入力シート!B16)</f>
        <v/>
      </c>
      <c r="H18" s="313"/>
    </row>
    <row r="20" spans="6:8">
      <c r="F20" s="39" t="s">
        <v>4</v>
      </c>
    </row>
    <row r="21" spans="6:8">
      <c r="G21" s="313" t="str">
        <f>IF(入力シート!B19="","",入力シート!B19)</f>
        <v/>
      </c>
      <c r="H21" s="313"/>
    </row>
    <row r="23" spans="6:8">
      <c r="F23" s="39" t="s">
        <v>23</v>
      </c>
    </row>
    <row r="24" spans="6:8">
      <c r="G24" s="314" t="str">
        <f>IF(入力シート!B24="","",入力シート!B24)</f>
        <v>　</v>
      </c>
      <c r="H24" s="314"/>
    </row>
  </sheetData>
  <sheetProtection algorithmName="SHA-512" hashValue="d8PmgldBns9XlxdfA/RMyUzjqO5zayjWUuQ3cDmwasq3b67kynorMPmzpvEsYB+s3mBSe7ZWRl5VkoUVCfrwdQ==" saltValue="TKG0Q+3Qxv0wjhLI+LYzUQ==" spinCount="100000" sheet="1" objects="1" scenarios="1" formatCells="0" formatRows="0" insertRows="0"/>
  <mergeCells count="5">
    <mergeCell ref="G18:H18"/>
    <mergeCell ref="G21:H21"/>
    <mergeCell ref="G24:H24"/>
    <mergeCell ref="F7:H7"/>
    <mergeCell ref="F11:G11"/>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D892B-F92B-4CFB-82FB-6C77C9AD76F6}">
  <sheetPr codeName="Sheet7"/>
  <dimension ref="B1:J29"/>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51.5" style="3" customWidth="1"/>
    <col min="8" max="8" width="10" style="3" customWidth="1"/>
    <col min="9" max="9" width="4.625" style="3" customWidth="1"/>
    <col min="10" max="10" width="19.375" style="3" customWidth="1"/>
    <col min="11" max="16384" width="9" style="3"/>
  </cols>
  <sheetData>
    <row r="1" spans="2:8" s="18" customFormat="1" ht="12">
      <c r="H1" s="19" t="str" cm="1">
        <f t="array" aca="1" ref="H1" ca="1">"政党届出-"&amp;MID(CELL("filename",F1),FIND("]",CELL("filename",F1))+1,31)</f>
        <v>政党届出-5</v>
      </c>
    </row>
    <row r="2" spans="2:8" ht="7.5" customHeight="1"/>
    <row r="3" spans="2:8" ht="17.25">
      <c r="F3" s="16" t="s">
        <v>50</v>
      </c>
      <c r="G3" s="17"/>
      <c r="H3" s="17"/>
    </row>
    <row r="5" spans="2:8">
      <c r="B5" s="55"/>
    </row>
    <row r="6" spans="2:8">
      <c r="B6" s="55" t="s">
        <v>72</v>
      </c>
    </row>
    <row r="7" spans="2:8" ht="60" customHeight="1">
      <c r="F7" s="302" t="str">
        <f>"　"&amp;TEXT(入力シート!B4,"ggge年m月d日")&amp;"執行の衆議院小選挙区選出議員選挙の"&amp;入力シート!B7&amp;"において、"&amp;IF(入力シート!B16="","    　　　　　　　　　　　",入力シート!B16)&amp;"の届出に係る候補者となることに同意します。"</f>
        <v>　令和8年　月　日執行の衆議院小選挙区選出議員選挙の徳島県第　　区において、    　　　　　　　　　　　の届出に係る候補者となることに同意します。</v>
      </c>
      <c r="G7" s="302"/>
      <c r="H7" s="302"/>
    </row>
    <row r="11" spans="2:8">
      <c r="F11" s="306" t="s">
        <v>41</v>
      </c>
      <c r="G11" s="306"/>
    </row>
    <row r="15" spans="2:8">
      <c r="F15" s="5" t="s">
        <v>10</v>
      </c>
      <c r="G15" s="304" t="str">
        <f>IF(入力シート!B38="","",入力シート!B38)</f>
        <v/>
      </c>
      <c r="H15" s="304"/>
    </row>
    <row r="16" spans="2:8">
      <c r="F16" s="5"/>
    </row>
    <row r="17" spans="6:10">
      <c r="F17" s="5" t="s">
        <v>8</v>
      </c>
      <c r="G17" s="150" t="str">
        <f>IF(入力シート!B34="","",入力シート!B34)</f>
        <v>　</v>
      </c>
    </row>
    <row r="25" spans="6:10">
      <c r="F25" s="4" t="s">
        <v>22</v>
      </c>
    </row>
    <row r="26" spans="6:10">
      <c r="G26" s="308" t="str">
        <f>IF(入力シート!B16="","",入力シート!B16)</f>
        <v/>
      </c>
      <c r="H26" s="308"/>
    </row>
    <row r="27" spans="6:10">
      <c r="G27" s="67"/>
      <c r="H27" s="67"/>
    </row>
    <row r="28" spans="6:10">
      <c r="F28" s="39" t="s">
        <v>23</v>
      </c>
      <c r="G28" s="67"/>
      <c r="H28" s="67"/>
    </row>
    <row r="29" spans="6:10">
      <c r="G29" s="41" t="str">
        <f>IF(入力シート!B22="","　　　　　　　　　　　　　　　　　　",入力シート!B24)&amp;"　殿"</f>
        <v>　　　　　　　　　　　　　　　　　　　殿</v>
      </c>
      <c r="H29" s="41"/>
      <c r="I29" s="41"/>
      <c r="J29" s="40"/>
    </row>
  </sheetData>
  <sheetProtection algorithmName="SHA-512" hashValue="D4XZ1a5l1rkno4I7EEX5uEslB7raPASenu5XIpE538rjsiHagX9TpAZx9FVFV1PvhS31uyFhCisxcbDNY15dfg==" saltValue="jqOEkDiJ5T5asemjnO775w==" spinCount="100000" sheet="1" objects="1" scenarios="1" formatCells="0" formatRows="0" insertRows="0"/>
  <mergeCells count="4">
    <mergeCell ref="F7:H7"/>
    <mergeCell ref="F11:G11"/>
    <mergeCell ref="G15:H15"/>
    <mergeCell ref="G26:H26"/>
  </mergeCells>
  <phoneticPr fontId="4"/>
  <dataValidations count="2">
    <dataValidation allowBlank="1" showInputMessage="1" showErrorMessage="1" prompt="和暦により入力してください（例:令和●年●月●日）" sqref="F11:G11" xr:uid="{91FD6A9E-CEAC-4C91-82C7-8A66A6EE26D0}"/>
    <dataValidation allowBlank="1" showInputMessage="1" showErrorMessage="1" prompt="署名による場合は空欄として印刷してください" sqref="G17" xr:uid="{847990A7-F297-4418-B0B2-047AD06A5BA4}"/>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65</vt:i4>
      </vt:variant>
    </vt:vector>
  </HeadingPairs>
  <TitlesOfParts>
    <vt:vector size="102" baseType="lpstr">
      <vt:lpstr>目次</vt:lpstr>
      <vt:lpstr>入力シート</vt:lpstr>
      <vt:lpstr>1</vt:lpstr>
      <vt:lpstr>2</vt:lpstr>
      <vt:lpstr>2の2</vt:lpstr>
      <vt:lpstr>2の3</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29の2</vt:lpstr>
      <vt:lpstr>30</vt:lpstr>
      <vt:lpstr>30の2</vt:lpstr>
      <vt:lpstr>31</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'29の2'!Print_Area</vt:lpstr>
      <vt:lpstr>'2の2'!Print_Area</vt:lpstr>
      <vt:lpstr>'2の3'!Print_Area</vt:lpstr>
      <vt:lpstr>'3'!Print_Area</vt:lpstr>
      <vt:lpstr>'30'!Print_Area</vt:lpstr>
      <vt:lpstr>'30の2'!Print_Area</vt:lpstr>
      <vt:lpstr>'31'!Print_Area</vt:lpstr>
      <vt:lpstr>'4'!Print_Area</vt:lpstr>
      <vt:lpstr>'5'!Print_Area</vt:lpstr>
      <vt:lpstr>'6'!Print_Area</vt:lpstr>
      <vt:lpstr>'7'!Print_Area</vt:lpstr>
      <vt:lpstr>'8'!Print_Area</vt:lpstr>
      <vt:lpstr>'9'!Print_Area</vt:lpstr>
      <vt:lpstr>入力シート!Print_Area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'27'!Print_Titles</vt:lpstr>
      <vt:lpstr>'28'!Print_Titles</vt:lpstr>
      <vt:lpstr>'29'!Print_Titles</vt:lpstr>
      <vt:lpstr>'30'!Print_Titles</vt:lpstr>
      <vt:lpstr>'4'!Print_Titles</vt:lpstr>
      <vt:lpstr>'5'!Print_Titles</vt:lpstr>
      <vt:lpstr>'6'!Print_Titles</vt:lpstr>
      <vt:lpstr>'7'!Print_Titles</vt:lpstr>
      <vt:lpstr>'8'!Print_Titles</vt:lpstr>
      <vt:lpstr>'9'!Print_Titles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tamura shuuhei</dc:creator>
  <cp:lastModifiedBy>tamura shuuhei</cp:lastModifiedBy>
  <cp:lastPrinted>2026-01-17T08:17:27Z</cp:lastPrinted>
  <dcterms:created xsi:type="dcterms:W3CDTF">2015-06-05T18:19:34Z</dcterms:created>
  <dcterms:modified xsi:type="dcterms:W3CDTF">2026-01-18T01:15:27Z</dcterms:modified>
</cp:coreProperties>
</file>