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mc:AlternateContent xmlns:mc="http://schemas.openxmlformats.org/markup-compatibility/2006">
    <mc:Choice Requires="x15">
      <x15ac:absPath xmlns:x15ac="http://schemas.microsoft.com/office/spreadsheetml/2010/11/ac" url="G:\共有ドライブ\110125000管財課_2025\【庁舎管理担当】\で　電気調達\02_施工伺\05_合同庁舎\"/>
    </mc:Choice>
  </mc:AlternateContent>
  <xr:revisionPtr revIDLastSave="0" documentId="13_ncr:1_{2C73C7FB-FB5F-4AFF-9980-21981CDB0D80}" xr6:coauthVersionLast="47" xr6:coauthVersionMax="47" xr10:uidLastSave="{00000000-0000-0000-0000-000000000000}"/>
  <bookViews>
    <workbookView xWindow="-110" yWindow="-110" windowWidth="19420" windowHeight="10300" activeTab="2" xr2:uid="{00000000-000D-0000-FFFF-FFFF00000000}"/>
  </bookViews>
  <sheets>
    <sheet name="様式第１" sheetId="10" r:id="rId1"/>
    <sheet name="様式第2" sheetId="14" r:id="rId2"/>
    <sheet name="様式第3" sheetId="3" r:id="rId3"/>
    <sheet name="様式第4-1～4-３" sheetId="15" r:id="rId4"/>
    <sheet name="様式第5" sheetId="16" r:id="rId5"/>
  </sheets>
  <definedNames>
    <definedName name="_xlnm.Print_Area" localSheetId="0">様式第１!$B$2:$BA$47</definedName>
    <definedName name="_xlnm.Print_Area" localSheetId="1">様式第2!$B$2:$BD$44</definedName>
    <definedName name="_xlnm.Print_Area" localSheetId="2">様式第3!$B$2:$BD$52</definedName>
    <definedName name="_xlnm.Print_Area" localSheetId="3">'様式第4-1～4-３'!$C$2:$P$41,'様式第4-1～4-３'!$C$43:$P$82,'様式第4-1～4-３'!$C$86:$P$160</definedName>
    <definedName name="_xlnm.Print_Area" localSheetId="4">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6" l="1"/>
  <c r="D29" i="16"/>
  <c r="H128" i="15" l="1"/>
  <c r="J128" i="15" s="1"/>
  <c r="H127" i="15"/>
  <c r="J127" i="15" s="1"/>
  <c r="L128" i="15"/>
  <c r="M128" i="15" s="1"/>
  <c r="N128" i="15" s="1"/>
  <c r="L127" i="15"/>
  <c r="M127" i="15" s="1"/>
  <c r="L31" i="15"/>
  <c r="M31" i="15" s="1"/>
  <c r="N31" i="15" s="1"/>
  <c r="L30" i="15"/>
  <c r="M30" i="15" s="1"/>
  <c r="H31" i="15"/>
  <c r="J31" i="15" s="1"/>
  <c r="H30" i="15"/>
  <c r="J30" i="15" s="1"/>
  <c r="L19" i="15"/>
  <c r="M19" i="15" s="1"/>
  <c r="N19" i="15" s="1"/>
  <c r="L18" i="15"/>
  <c r="M18" i="15" s="1"/>
  <c r="H19" i="15"/>
  <c r="J19" i="15" s="1"/>
  <c r="H18" i="15"/>
  <c r="J18" i="15" s="1"/>
  <c r="P150" i="15"/>
  <c r="N149" i="15"/>
  <c r="O149" i="15" s="1"/>
  <c r="P149" i="15" s="1"/>
  <c r="Q149" i="15" s="1"/>
  <c r="K149" i="15"/>
  <c r="H149" i="15"/>
  <c r="O148" i="15"/>
  <c r="P148" i="15" s="1"/>
  <c r="Q148" i="15" s="1"/>
  <c r="M148" i="15"/>
  <c r="H148" i="15"/>
  <c r="K148" i="15" s="1"/>
  <c r="P147" i="15"/>
  <c r="O146" i="15"/>
  <c r="P146" i="15" s="1"/>
  <c r="Q146" i="15" s="1"/>
  <c r="N146" i="15"/>
  <c r="H146" i="15"/>
  <c r="K146" i="15" s="1"/>
  <c r="M145" i="15"/>
  <c r="O145" i="15" s="1"/>
  <c r="P145" i="15" s="1"/>
  <c r="Q145" i="15" s="1"/>
  <c r="Q147" i="15" s="1"/>
  <c r="K145" i="15"/>
  <c r="H145" i="15"/>
  <c r="P144" i="15"/>
  <c r="N143" i="15"/>
  <c r="O143" i="15" s="1"/>
  <c r="P143" i="15" s="1"/>
  <c r="Q143" i="15" s="1"/>
  <c r="K143" i="15"/>
  <c r="H143" i="15"/>
  <c r="O142" i="15"/>
  <c r="P142" i="15" s="1"/>
  <c r="Q142" i="15" s="1"/>
  <c r="M142" i="15"/>
  <c r="H142" i="15"/>
  <c r="K142" i="15" s="1"/>
  <c r="P141" i="15"/>
  <c r="O140" i="15"/>
  <c r="P140" i="15" s="1"/>
  <c r="Q140" i="15" s="1"/>
  <c r="N140" i="15"/>
  <c r="H140" i="15"/>
  <c r="K140" i="15" s="1"/>
  <c r="M139" i="15"/>
  <c r="O139" i="15" s="1"/>
  <c r="P139" i="15" s="1"/>
  <c r="Q139" i="15" s="1"/>
  <c r="K139" i="15"/>
  <c r="H139" i="15"/>
  <c r="P138" i="15"/>
  <c r="N137" i="15"/>
  <c r="O137" i="15" s="1"/>
  <c r="P137" i="15" s="1"/>
  <c r="Q137" i="15" s="1"/>
  <c r="K137" i="15"/>
  <c r="H137" i="15"/>
  <c r="O136" i="15"/>
  <c r="P136" i="15" s="1"/>
  <c r="Q136" i="15" s="1"/>
  <c r="Q138" i="15" s="1"/>
  <c r="M136" i="15"/>
  <c r="H136" i="15"/>
  <c r="K136" i="15" s="1"/>
  <c r="P116" i="15"/>
  <c r="N115" i="15"/>
  <c r="O115" i="15" s="1"/>
  <c r="P115" i="15" s="1"/>
  <c r="Q115" i="15" s="1"/>
  <c r="K115" i="15"/>
  <c r="H115" i="15"/>
  <c r="P114" i="15"/>
  <c r="Q114" i="15" s="1"/>
  <c r="O114" i="15"/>
  <c r="M114" i="15"/>
  <c r="H114" i="15"/>
  <c r="K114" i="15" s="1"/>
  <c r="L103" i="15"/>
  <c r="M103" i="15" s="1"/>
  <c r="N103" i="15" s="1"/>
  <c r="H103" i="15"/>
  <c r="J103" i="15" s="1"/>
  <c r="L102" i="15"/>
  <c r="M102" i="15" s="1"/>
  <c r="H102" i="15"/>
  <c r="J102" i="15" s="1"/>
  <c r="L72" i="15"/>
  <c r="M72" i="15" s="1"/>
  <c r="N72" i="15" s="1"/>
  <c r="H72" i="15"/>
  <c r="J72" i="15" s="1"/>
  <c r="L71" i="15"/>
  <c r="M71" i="15" s="1"/>
  <c r="H71" i="15"/>
  <c r="J71" i="15" s="1"/>
  <c r="L60" i="15"/>
  <c r="M60" i="15" s="1"/>
  <c r="N60" i="15" s="1"/>
  <c r="H60" i="15"/>
  <c r="J60" i="15" s="1"/>
  <c r="L59" i="15"/>
  <c r="M59" i="15" s="1"/>
  <c r="H59" i="15"/>
  <c r="J59" i="15" s="1"/>
  <c r="N127" i="15" l="1"/>
  <c r="O127" i="15" s="1"/>
  <c r="N18" i="15"/>
  <c r="O18" i="15" s="1"/>
  <c r="N30" i="15"/>
  <c r="O30" i="15" s="1"/>
  <c r="N59" i="15"/>
  <c r="O59" i="15" s="1"/>
  <c r="Q116" i="15"/>
  <c r="Q144" i="15"/>
  <c r="Q141" i="15"/>
  <c r="Q151" i="15" s="1"/>
  <c r="N71" i="15"/>
  <c r="O71" i="15" s="1"/>
  <c r="Q150" i="15"/>
  <c r="N102" i="15"/>
  <c r="O102" i="15" s="1"/>
</calcChain>
</file>

<file path=xl/sharedStrings.xml><?xml version="1.0" encoding="utf-8"?>
<sst xmlns="http://schemas.openxmlformats.org/spreadsheetml/2006/main" count="385" uniqueCount="175">
  <si>
    <t xml:space="preserve">        ・ファクシミリ　　088-621-2828</t>
  </si>
  <si>
    <t>　　　　 の入札適合者とする。</t>
    <rPh sb="6" eb="8">
      <t>ニュウサツ</t>
    </rPh>
    <rPh sb="8" eb="11">
      <t>テキゴウシャ</t>
    </rPh>
    <phoneticPr fontId="1"/>
  </si>
  <si>
    <t>　　　　・電話番号    　　088-621-2064　　</t>
  </si>
  <si>
    <t>３</t>
  </si>
  <si>
    <t>７</t>
  </si>
  <si>
    <t>ｆ＝ｄ×ｅ</t>
  </si>
  <si>
    <t>需要場所（施設名）：</t>
    <rPh sb="0" eb="2">
      <t>ジュヨウ</t>
    </rPh>
    <rPh sb="2" eb="4">
      <t>バショ</t>
    </rPh>
    <rPh sb="5" eb="7">
      <t>シセツ</t>
    </rPh>
    <rPh sb="7" eb="8">
      <t>メイ</t>
    </rPh>
    <phoneticPr fontId="22"/>
  </si>
  <si>
    <t>６</t>
  </si>
  <si>
    <t>５</t>
  </si>
  <si>
    <t>基本料金単価   (円/kW)</t>
    <rPh sb="0" eb="2">
      <t>キホン</t>
    </rPh>
    <rPh sb="2" eb="4">
      <t>リョウキン</t>
    </rPh>
    <rPh sb="4" eb="6">
      <t>タンカ</t>
    </rPh>
    <rPh sb="10" eb="11">
      <t>エン</t>
    </rPh>
    <phoneticPr fontId="22"/>
  </si>
  <si>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2"/>
  </si>
  <si>
    <t>商号又は名称</t>
    <rPh sb="0" eb="2">
      <t>ショウゴウ</t>
    </rPh>
    <rPh sb="2" eb="3">
      <t>マタ</t>
    </rPh>
    <rPh sb="4" eb="6">
      <t>メイショウ</t>
    </rPh>
    <phoneticPr fontId="1"/>
  </si>
  <si>
    <t>２</t>
  </si>
  <si>
    <t>４</t>
  </si>
  <si>
    <t>１</t>
  </si>
  <si>
    <t>開　示　方　法</t>
    <rPh sb="0" eb="1">
      <t>カイ</t>
    </rPh>
    <rPh sb="2" eb="3">
      <t>ジ</t>
    </rPh>
    <rPh sb="4" eb="5">
      <t>カタ</t>
    </rPh>
    <rPh sb="6" eb="7">
      <t>ホウ</t>
    </rPh>
    <phoneticPr fontId="1"/>
  </si>
  <si>
    <t>夏季</t>
    <rPh sb="0" eb="2">
      <t>カキ</t>
    </rPh>
    <phoneticPr fontId="22"/>
  </si>
  <si>
    <t>電力量料金単価(円/kWh)</t>
    <rPh sb="0" eb="2">
      <t>デンリョク</t>
    </rPh>
    <rPh sb="2" eb="3">
      <t>リョウ</t>
    </rPh>
    <rPh sb="3" eb="5">
      <t>リョウキン</t>
    </rPh>
    <rPh sb="5" eb="7">
      <t>タンカ</t>
    </rPh>
    <rPh sb="8" eb="9">
      <t>エン</t>
    </rPh>
    <phoneticPr fontId="22"/>
  </si>
  <si>
    <t>質問事項</t>
    <rPh sb="0" eb="2">
      <t>シツモン</t>
    </rPh>
    <rPh sb="2" eb="4">
      <t>ジコウ</t>
    </rPh>
    <phoneticPr fontId="1"/>
  </si>
  <si>
    <t>（様式第３号）</t>
  </si>
  <si>
    <t>基本料金
(円)/月</t>
    <rPh sb="0" eb="2">
      <t>キホン</t>
    </rPh>
    <rPh sb="2" eb="4">
      <t>リョウキン</t>
    </rPh>
    <rPh sb="6" eb="7">
      <t>エン</t>
    </rPh>
    <rPh sb="9" eb="10">
      <t>ツキ</t>
    </rPh>
    <phoneticPr fontId="22"/>
  </si>
  <si>
    <t>番号</t>
    <rPh sb="0" eb="2">
      <t>バンゴウ</t>
    </rPh>
    <phoneticPr fontId="1"/>
  </si>
  <si>
    <t>ｅ</t>
  </si>
  <si>
    <t>ファクシミリ</t>
  </si>
  <si>
    <t>電話番号</t>
    <rPh sb="0" eb="2">
      <t>デンワ</t>
    </rPh>
    <rPh sb="2" eb="4">
      <t>バンゴウ</t>
    </rPh>
    <phoneticPr fontId="1"/>
  </si>
  <si>
    <t>担当者名</t>
    <rPh sb="0" eb="3">
      <t>タントウシャ</t>
    </rPh>
    <rPh sb="3" eb="4">
      <t>メイ</t>
    </rPh>
    <phoneticPr fontId="1"/>
  </si>
  <si>
    <t>仕様書等に関する質問書</t>
  </si>
  <si>
    <t>_x000C_</t>
  </si>
  <si>
    <t>④</t>
  </si>
  <si>
    <t>(留意事項)</t>
    <rPh sb="1" eb="3">
      <t>リュウイ</t>
    </rPh>
    <rPh sb="3" eb="5">
      <t>ジコウ</t>
    </rPh>
    <phoneticPr fontId="22"/>
  </si>
  <si>
    <t>項　　　　　　　　　目</t>
    <rPh sb="0" eb="1">
      <t>コウ</t>
    </rPh>
    <rPh sb="10" eb="11">
      <t>メ</t>
    </rPh>
    <phoneticPr fontId="1"/>
  </si>
  <si>
    <t>電力量料金
(円)/月</t>
    <rPh sb="0" eb="2">
      <t>デンリョク</t>
    </rPh>
    <rPh sb="2" eb="3">
      <t>リョウ</t>
    </rPh>
    <rPh sb="3" eb="5">
      <t>リョウキン</t>
    </rPh>
    <rPh sb="7" eb="8">
      <t>エン</t>
    </rPh>
    <phoneticPr fontId="22"/>
  </si>
  <si>
    <t>住　　　　所</t>
  </si>
  <si>
    <t>…①</t>
  </si>
  <si>
    <t>③</t>
  </si>
  <si>
    <t>②</t>
  </si>
  <si>
    <t>（調整後排出係数）（単位：kg-CO2/kWh）</t>
    <rPh sb="1" eb="4">
      <t>チョウセイゴ</t>
    </rPh>
    <rPh sb="4" eb="6">
      <t>ハイシュツ</t>
    </rPh>
    <rPh sb="6" eb="8">
      <t>ケイスウ</t>
    </rPh>
    <phoneticPr fontId="1"/>
  </si>
  <si>
    <t>①</t>
  </si>
  <si>
    <t>　</t>
  </si>
  <si>
    <t>その他季</t>
    <rPh sb="2" eb="3">
      <t>タ</t>
    </rPh>
    <rPh sb="3" eb="4">
      <t>キ</t>
    </rPh>
    <phoneticPr fontId="22"/>
  </si>
  <si>
    <t>商号又は名称</t>
  </si>
  <si>
    <t>⑤</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</si>
  <si>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1"/>
  </si>
  <si>
    <t>　徳島県知事　殿</t>
  </si>
  <si>
    <t>基本料金単価
(円/kW)</t>
    <rPh sb="0" eb="2">
      <t>キホン</t>
    </rPh>
    <rPh sb="2" eb="4">
      <t>リョウキン</t>
    </rPh>
    <rPh sb="4" eb="6">
      <t>タンカ</t>
    </rPh>
    <rPh sb="8" eb="9">
      <t>エン</t>
    </rPh>
    <phoneticPr fontId="22"/>
  </si>
  <si>
    <t>予定契約電力
(kW)</t>
    <rPh sb="0" eb="2">
      <t>ヨテイ</t>
    </rPh>
    <rPh sb="2" eb="4">
      <t>ケイヤク</t>
    </rPh>
    <rPh sb="4" eb="6">
      <t>デンリョク</t>
    </rPh>
    <phoneticPr fontId="22"/>
  </si>
  <si>
    <t>夏　　季</t>
    <rPh sb="0" eb="1">
      <t>ナツ</t>
    </rPh>
    <rPh sb="3" eb="4">
      <t>キ</t>
    </rPh>
    <phoneticPr fontId="22"/>
  </si>
  <si>
    <t>(税抜)</t>
    <rPh sb="1" eb="3">
      <t>ゼイヌ</t>
    </rPh>
    <phoneticPr fontId="22"/>
  </si>
  <si>
    <t>（ 有 ・ 無 ）</t>
    <rPh sb="2" eb="3">
      <t>ア</t>
    </rPh>
    <rPh sb="6" eb="7">
      <t>ナ</t>
    </rPh>
    <phoneticPr fontId="1"/>
  </si>
  <si>
    <t>商号又は名称</t>
    <rPh sb="0" eb="2">
      <t>ショウゴウ</t>
    </rPh>
    <rPh sb="2" eb="3">
      <t>マタ</t>
    </rPh>
    <rPh sb="4" eb="6">
      <t>メイショウ</t>
    </rPh>
    <phoneticPr fontId="22"/>
  </si>
  <si>
    <t>対象期間</t>
    <rPh sb="0" eb="2">
      <t>タイショウ</t>
    </rPh>
    <rPh sb="2" eb="4">
      <t>キカン</t>
    </rPh>
    <phoneticPr fontId="22"/>
  </si>
  <si>
    <t>予定使用電力量
(kWh)/月</t>
    <rPh sb="0" eb="2">
      <t>ヨテイ</t>
    </rPh>
    <rPh sb="2" eb="4">
      <t>シヨウ</t>
    </rPh>
    <rPh sb="4" eb="7">
      <t>デンリョクリョウ</t>
    </rPh>
    <phoneticPr fontId="22"/>
  </si>
  <si>
    <t>その他季</t>
    <rPh sb="2" eb="3">
      <t>ホカ</t>
    </rPh>
    <rPh sb="3" eb="4">
      <t>キ</t>
    </rPh>
    <phoneticPr fontId="1"/>
  </si>
  <si>
    <t>電力量料金単価
(円/kWh)</t>
    <rPh sb="0" eb="2">
      <t>デンリョク</t>
    </rPh>
    <rPh sb="2" eb="3">
      <t>リョウ</t>
    </rPh>
    <rPh sb="3" eb="5">
      <t>リョウキン</t>
    </rPh>
    <rPh sb="5" eb="7">
      <t>タンカ</t>
    </rPh>
    <phoneticPr fontId="22"/>
  </si>
  <si>
    <t>電気料金合計
(円)/月</t>
    <rPh sb="0" eb="2">
      <t>デンキ</t>
    </rPh>
    <rPh sb="2" eb="4">
      <t>リョウキン</t>
    </rPh>
    <rPh sb="8" eb="9">
      <t>エン</t>
    </rPh>
    <phoneticPr fontId="22"/>
  </si>
  <si>
    <t>電気料金合計
(円)/年</t>
    <rPh sb="0" eb="2">
      <t>デンキ</t>
    </rPh>
    <rPh sb="2" eb="4">
      <t>リョウキン</t>
    </rPh>
    <rPh sb="4" eb="6">
      <t>ゴウケイ</t>
    </rPh>
    <rPh sb="11" eb="12">
      <t>ネン</t>
    </rPh>
    <phoneticPr fontId="22"/>
  </si>
  <si>
    <t>ａ</t>
  </si>
  <si>
    <t>代表者名</t>
  </si>
  <si>
    <t>（様式第２号）</t>
  </si>
  <si>
    <t>入札参加資格確認票</t>
    <rPh sb="8" eb="9">
      <t>ヒョウ</t>
    </rPh>
    <phoneticPr fontId="1"/>
  </si>
  <si>
    <t>（様式第１号）</t>
  </si>
  <si>
    <t>令和　  年　　月 　 日</t>
    <rPh sb="0" eb="2">
      <t>レイワ</t>
    </rPh>
    <phoneticPr fontId="1"/>
  </si>
  <si>
    <t>質問年月日　　令和　　年　　月　　日</t>
    <rPh sb="7" eb="9">
      <t>レイワ</t>
    </rPh>
    <phoneticPr fontId="1"/>
  </si>
  <si>
    <t>徳 島 県 万 代 庁 舎</t>
    <rPh sb="0" eb="1">
      <t>トク</t>
    </rPh>
    <rPh sb="2" eb="3">
      <t>シマ</t>
    </rPh>
    <rPh sb="4" eb="5">
      <t>ケン</t>
    </rPh>
    <rPh sb="6" eb="7">
      <t>ヨロズ</t>
    </rPh>
    <rPh sb="8" eb="9">
      <t>ダイ</t>
    </rPh>
    <rPh sb="10" eb="11">
      <t>チョウ</t>
    </rPh>
    <rPh sb="12" eb="13">
      <t>シャ</t>
    </rPh>
    <phoneticPr fontId="22"/>
  </si>
  <si>
    <t>(税抜)</t>
  </si>
  <si>
    <t xml:space="preserve">ｂ </t>
  </si>
  <si>
    <t>ｃ＝※１</t>
  </si>
  <si>
    <t>ｄ</t>
  </si>
  <si>
    <t>ｇ＝ｃ＋ｆ</t>
  </si>
  <si>
    <t>ｈ＝※２</t>
  </si>
  <si>
    <t>④その他（　　　　　　　　　　　　　　　　　　　　　　　　　　　　　）</t>
  </si>
  <si>
    <t>地方自治法施行令（昭和22年政令第16号）第167条の４の規定に該当しない者であること。</t>
  </si>
  <si>
    <t>徳島県物品購入等に係る指名停止等措置要綱に基づく指名停止の措置を受けていない者であること。</t>
  </si>
  <si>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</si>
  <si>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自社基準値</t>
  </si>
  <si>
    <t>点　数</t>
  </si>
  <si>
    <t>（　　　　　）</t>
  </si>
  <si>
    <t>取組の有無</t>
  </si>
  <si>
    <t>①～④の合計点数</t>
  </si>
  <si>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1"/>
  </si>
  <si>
    <t>①ホームページ　　　　　　②パンフレット　　　　　③チラシ</t>
  </si>
  <si>
    <t>番号（①～④）</t>
    <rPh sb="0" eb="1">
      <t>バン</t>
    </rPh>
    <rPh sb="1" eb="2">
      <t>ゴウ</t>
    </rPh>
    <phoneticPr fontId="1"/>
  </si>
  <si>
    <t>　　　　 及び開示予定時期（事業開始日から１年以内に限る）を「番号」欄に記載すること。</t>
    <rPh sb="8" eb="9">
      <t>ジ</t>
    </rPh>
    <rPh sb="9" eb="11">
      <t>ヨテイ</t>
    </rPh>
    <rPh sb="11" eb="13">
      <t>ジキ</t>
    </rPh>
    <phoneticPr fontId="1"/>
  </si>
  <si>
    <t>　次のとおり相違ないことを証明します。</t>
    <rPh sb="1" eb="2">
      <t>ツギ</t>
    </rPh>
    <phoneticPr fontId="1"/>
  </si>
  <si>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1"/>
  </si>
  <si>
    <t>　　　　 算定や開示に関する望ましい方法に準じて実施していること。なお、新たに電力の供給に参入した小売電</t>
    <rPh sb="8" eb="10">
      <t>カイジ</t>
    </rPh>
    <phoneticPr fontId="1"/>
  </si>
  <si>
    <t>　　　　 気事業者（事業開始日から１年以内の者）であって、電源構成の情報を開示していない者は、事業開始日</t>
    <rPh sb="8" eb="9">
      <t>モノ</t>
    </rPh>
    <phoneticPr fontId="1"/>
  </si>
  <si>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1"/>
  </si>
  <si>
    <t>※行数は適宜、増減して差し支えないこと。</t>
    <rPh sb="1" eb="3">
      <t>ギョウスウ</t>
    </rPh>
    <rPh sb="4" eb="6">
      <t>テキギ</t>
    </rPh>
    <rPh sb="7" eb="9">
      <t>ゾウゲン</t>
    </rPh>
    <rPh sb="11" eb="12">
      <t>サ</t>
    </rPh>
    <rPh sb="13" eb="14">
      <t>ツカ</t>
    </rPh>
    <phoneticPr fontId="1"/>
  </si>
  <si>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1"/>
  </si>
  <si>
    <t>（様式第４－１号）</t>
    <rPh sb="1" eb="3">
      <t>ヨウシキ</t>
    </rPh>
    <rPh sb="3" eb="4">
      <t>ダイ</t>
    </rPh>
    <rPh sb="7" eb="8">
      <t>ゴウ</t>
    </rPh>
    <phoneticPr fontId="22"/>
  </si>
  <si>
    <t>徳 島 合 同 庁 舎</t>
    <rPh sb="0" eb="1">
      <t>トク</t>
    </rPh>
    <rPh sb="2" eb="3">
      <t>シマ</t>
    </rPh>
    <rPh sb="4" eb="5">
      <t>ゴウ</t>
    </rPh>
    <rPh sb="6" eb="7">
      <t>ドウ</t>
    </rPh>
    <rPh sb="8" eb="9">
      <t>チョウ</t>
    </rPh>
    <rPh sb="10" eb="11">
      <t>シャ</t>
    </rPh>
    <phoneticPr fontId="22"/>
  </si>
  <si>
    <t>吉 野 川 合 同 庁 舎</t>
    <rPh sb="0" eb="1">
      <t>キチ</t>
    </rPh>
    <rPh sb="2" eb="3">
      <t>ノ</t>
    </rPh>
    <rPh sb="4" eb="5">
      <t>カワ</t>
    </rPh>
    <rPh sb="6" eb="7">
      <t>ゴウ</t>
    </rPh>
    <rPh sb="8" eb="9">
      <t>ドウ</t>
    </rPh>
    <rPh sb="10" eb="11">
      <t>チョウ</t>
    </rPh>
    <rPh sb="12" eb="13">
      <t>シャ</t>
    </rPh>
    <phoneticPr fontId="22"/>
  </si>
  <si>
    <t>…②</t>
  </si>
  <si>
    <t>（様式第４－２号）</t>
    <rPh sb="1" eb="3">
      <t>ヨウシキ</t>
    </rPh>
    <rPh sb="3" eb="4">
      <t>ダイ</t>
    </rPh>
    <rPh sb="7" eb="8">
      <t>ゴウ</t>
    </rPh>
    <phoneticPr fontId="22"/>
  </si>
  <si>
    <t>南 部 総 合 県 民 局 阿 南 庁 舎</t>
    <rPh sb="0" eb="1">
      <t>ミナミ</t>
    </rPh>
    <rPh sb="2" eb="3">
      <t>ブ</t>
    </rPh>
    <rPh sb="4" eb="5">
      <t>フサ</t>
    </rPh>
    <rPh sb="6" eb="7">
      <t>ゴウ</t>
    </rPh>
    <rPh sb="8" eb="9">
      <t>ケン</t>
    </rPh>
    <rPh sb="10" eb="11">
      <t>ミン</t>
    </rPh>
    <rPh sb="12" eb="13">
      <t>キョク</t>
    </rPh>
    <rPh sb="14" eb="15">
      <t>オク</t>
    </rPh>
    <rPh sb="16" eb="17">
      <t>ミナミ</t>
    </rPh>
    <rPh sb="18" eb="19">
      <t>チョウ</t>
    </rPh>
    <rPh sb="20" eb="21">
      <t>シャ</t>
    </rPh>
    <phoneticPr fontId="22"/>
  </si>
  <si>
    <t>…③</t>
  </si>
  <si>
    <t>南 部 総 合 県 民 局 美 波 庁 舎</t>
    <rPh sb="0" eb="1">
      <t>ミナミ</t>
    </rPh>
    <rPh sb="2" eb="3">
      <t>ブ</t>
    </rPh>
    <rPh sb="4" eb="5">
      <t>フサ</t>
    </rPh>
    <rPh sb="6" eb="7">
      <t>ゴウ</t>
    </rPh>
    <rPh sb="8" eb="9">
      <t>ケン</t>
    </rPh>
    <rPh sb="10" eb="11">
      <t>ミン</t>
    </rPh>
    <rPh sb="12" eb="13">
      <t>キョク</t>
    </rPh>
    <rPh sb="14" eb="15">
      <t>ビ</t>
    </rPh>
    <rPh sb="16" eb="17">
      <t>ナミ</t>
    </rPh>
    <rPh sb="18" eb="19">
      <t>チョウ</t>
    </rPh>
    <rPh sb="20" eb="21">
      <t>シャ</t>
    </rPh>
    <phoneticPr fontId="22"/>
  </si>
  <si>
    <t>…④</t>
  </si>
  <si>
    <t>（様式第４－３号）</t>
    <rPh sb="1" eb="3">
      <t>ヨウシキ</t>
    </rPh>
    <rPh sb="3" eb="4">
      <t>ダイ</t>
    </rPh>
    <rPh sb="7" eb="8">
      <t>ゴウ</t>
    </rPh>
    <phoneticPr fontId="22"/>
  </si>
  <si>
    <t>西 部 総 合 県 民 局 美 馬 庁 舎</t>
    <rPh sb="0" eb="1">
      <t>ニシ</t>
    </rPh>
    <rPh sb="2" eb="3">
      <t>ブ</t>
    </rPh>
    <rPh sb="4" eb="5">
      <t>フサ</t>
    </rPh>
    <rPh sb="6" eb="7">
      <t>ゴウ</t>
    </rPh>
    <rPh sb="8" eb="9">
      <t>ケン</t>
    </rPh>
    <rPh sb="10" eb="11">
      <t>ミン</t>
    </rPh>
    <rPh sb="12" eb="13">
      <t>キョク</t>
    </rPh>
    <rPh sb="14" eb="15">
      <t>ビ</t>
    </rPh>
    <rPh sb="16" eb="17">
      <t>ウマ</t>
    </rPh>
    <rPh sb="18" eb="19">
      <t>チョウ</t>
    </rPh>
    <rPh sb="20" eb="21">
      <t>シャ</t>
    </rPh>
    <phoneticPr fontId="22"/>
  </si>
  <si>
    <t>…⑤</t>
  </si>
  <si>
    <t>庁舎名：</t>
    <rPh sb="0" eb="2">
      <t>チョウシャ</t>
    </rPh>
    <rPh sb="2" eb="3">
      <t>メイ</t>
    </rPh>
    <phoneticPr fontId="22"/>
  </si>
  <si>
    <t>力率割引
(1.85-力率/100)</t>
    <rPh sb="0" eb="2">
      <t>リキリツ</t>
    </rPh>
    <rPh sb="2" eb="4">
      <t>ワリビキ</t>
    </rPh>
    <rPh sb="11" eb="13">
      <t>リキリツ</t>
    </rPh>
    <phoneticPr fontId="22"/>
  </si>
  <si>
    <t>基本料金
(円)</t>
    <rPh sb="0" eb="2">
      <t>キホン</t>
    </rPh>
    <rPh sb="2" eb="4">
      <t>リョウキン</t>
    </rPh>
    <rPh sb="6" eb="7">
      <t>エン</t>
    </rPh>
    <phoneticPr fontId="22"/>
  </si>
  <si>
    <t>予定使用電力量
(kWh)</t>
    <rPh sb="0" eb="2">
      <t>ヨテイ</t>
    </rPh>
    <rPh sb="2" eb="4">
      <t>シヨウ</t>
    </rPh>
    <rPh sb="4" eb="7">
      <t>デンリョクリョウ</t>
    </rPh>
    <phoneticPr fontId="22"/>
  </si>
  <si>
    <t>電力量料金単価</t>
    <rPh sb="0" eb="2">
      <t>デンリョク</t>
    </rPh>
    <rPh sb="2" eb="3">
      <t>リョウ</t>
    </rPh>
    <rPh sb="3" eb="5">
      <t>リョウキン</t>
    </rPh>
    <rPh sb="5" eb="7">
      <t>タンカ</t>
    </rPh>
    <phoneticPr fontId="22"/>
  </si>
  <si>
    <t>電力量料金
(円)</t>
    <rPh sb="0" eb="2">
      <t>デンリョク</t>
    </rPh>
    <rPh sb="2" eb="3">
      <t>リョウ</t>
    </rPh>
    <rPh sb="3" eb="5">
      <t>リョウキン</t>
    </rPh>
    <rPh sb="7" eb="8">
      <t>エン</t>
    </rPh>
    <phoneticPr fontId="22"/>
  </si>
  <si>
    <t>電気料金小計
(円)/月</t>
    <rPh sb="0" eb="2">
      <t>デンキ</t>
    </rPh>
    <rPh sb="2" eb="4">
      <t>リョウキン</t>
    </rPh>
    <rPh sb="4" eb="6">
      <t>コバカリ</t>
    </rPh>
    <rPh sb="8" eb="9">
      <t>エン</t>
    </rPh>
    <rPh sb="11" eb="12">
      <t>ツキ</t>
    </rPh>
    <phoneticPr fontId="22"/>
  </si>
  <si>
    <t>電気料金合計
(円)/月</t>
    <rPh sb="0" eb="2">
      <t>デンキ</t>
    </rPh>
    <rPh sb="2" eb="4">
      <t>リョウキン</t>
    </rPh>
    <rPh sb="4" eb="6">
      <t>ゴウケイ</t>
    </rPh>
    <rPh sb="8" eb="9">
      <t>エン</t>
    </rPh>
    <rPh sb="11" eb="12">
      <t>ツキ</t>
    </rPh>
    <phoneticPr fontId="22"/>
  </si>
  <si>
    <t>夏季
(円/kWh)</t>
    <rPh sb="0" eb="2">
      <t>カキ</t>
    </rPh>
    <rPh sb="4" eb="5">
      <t>エン</t>
    </rPh>
    <phoneticPr fontId="22"/>
  </si>
  <si>
    <t>その他季
(円/kWh)</t>
    <rPh sb="2" eb="3">
      <t>タ</t>
    </rPh>
    <rPh sb="3" eb="4">
      <t>キ</t>
    </rPh>
    <rPh sb="6" eb="7">
      <t>エン</t>
    </rPh>
    <phoneticPr fontId="22"/>
  </si>
  <si>
    <t>ｂ</t>
  </si>
  <si>
    <t>ｃ</t>
  </si>
  <si>
    <t>ｄ＝ａ×ｂ×ｃ</t>
  </si>
  <si>
    <t>ｆ</t>
  </si>
  <si>
    <t>ｇ</t>
  </si>
  <si>
    <t>(夏季)ｈ＝ｅ×ｆ
(他季)ｈ＝ｅ×ｇ</t>
    <rPh sb="1" eb="2">
      <t>ナツ</t>
    </rPh>
    <rPh sb="2" eb="3">
      <t>キ</t>
    </rPh>
    <rPh sb="11" eb="12">
      <t>ホカ</t>
    </rPh>
    <rPh sb="12" eb="13">
      <t>キ</t>
    </rPh>
    <phoneticPr fontId="22"/>
  </si>
  <si>
    <t>ｉ＝ｄ＋ｈ</t>
  </si>
  <si>
    <t>(夏季)J＝i×3
(他季)J＝i×9</t>
    <rPh sb="1" eb="2">
      <t>ナツ</t>
    </rPh>
    <rPh sb="2" eb="3">
      <t>キ</t>
    </rPh>
    <rPh sb="11" eb="12">
      <t>ホカ</t>
    </rPh>
    <rPh sb="12" eb="13">
      <t>キ</t>
    </rPh>
    <phoneticPr fontId="22"/>
  </si>
  <si>
    <t>西 部 総 合 県 民 局 三 好 庁 舎</t>
  </si>
  <si>
    <t>…⑥</t>
  </si>
  <si>
    <t>(1.85-力率/100)</t>
  </si>
  <si>
    <t>合計</t>
    <rPh sb="0" eb="2">
      <t>ゴウケイ</t>
    </rPh>
    <phoneticPr fontId="22"/>
  </si>
  <si>
    <t>に関する質問書を提出します。</t>
    <rPh sb="4" eb="6">
      <t>シツモン</t>
    </rPh>
    <rPh sb="6" eb="7">
      <t>ショ</t>
    </rPh>
    <phoneticPr fontId="1"/>
  </si>
  <si>
    <t>「徳島県６合同庁舎で使用する電気」の入札内訳書</t>
    <rPh sb="1" eb="3">
      <t>トクシマ</t>
    </rPh>
    <rPh sb="3" eb="4">
      <t>ケン</t>
    </rPh>
    <rPh sb="5" eb="7">
      <t>ゴウドウ</t>
    </rPh>
    <rPh sb="7" eb="9">
      <t>チョウシャ</t>
    </rPh>
    <rPh sb="10" eb="12">
      <t>シヨウ</t>
    </rPh>
    <rPh sb="14" eb="16">
      <t>デンキ</t>
    </rPh>
    <rPh sb="18" eb="20">
      <t>ニュウサツ</t>
    </rPh>
    <rPh sb="20" eb="23">
      <t>ウチワケショ</t>
    </rPh>
    <phoneticPr fontId="22"/>
  </si>
  <si>
    <t>（様式第５号）</t>
    <phoneticPr fontId="30"/>
  </si>
  <si>
    <t xml:space="preserve">令和　  年　　月 　 日 </t>
    <phoneticPr fontId="30"/>
  </si>
  <si>
    <t>電力供給実績調書</t>
    <rPh sb="0" eb="2">
      <t>デンリョク</t>
    </rPh>
    <rPh sb="2" eb="4">
      <t>キョウキュウ</t>
    </rPh>
    <rPh sb="4" eb="6">
      <t>ジッセキ</t>
    </rPh>
    <rPh sb="6" eb="8">
      <t>チョウショ</t>
    </rPh>
    <phoneticPr fontId="30"/>
  </si>
  <si>
    <t>　</t>
    <phoneticPr fontId="25"/>
  </si>
  <si>
    <t>住所</t>
    <phoneticPr fontId="30"/>
  </si>
  <si>
    <t>商号又は名称</t>
    <phoneticPr fontId="30"/>
  </si>
  <si>
    <t>代表者氏名</t>
    <phoneticPr fontId="30"/>
  </si>
  <si>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30"/>
  </si>
  <si>
    <t>契約件数</t>
    <rPh sb="0" eb="2">
      <t>ケイヤク</t>
    </rPh>
    <rPh sb="2" eb="4">
      <t>ケンスウ</t>
    </rPh>
    <phoneticPr fontId="30"/>
  </si>
  <si>
    <t>契約電力</t>
    <rPh sb="2" eb="4">
      <t>デンリョク</t>
    </rPh>
    <phoneticPr fontId="30"/>
  </si>
  <si>
    <t>２　入札参加資格確認にかかる契約実績について</t>
    <rPh sb="2" eb="4">
      <t>ニュウサツ</t>
    </rPh>
    <rPh sb="4" eb="6">
      <t>サンカ</t>
    </rPh>
    <rPh sb="6" eb="8">
      <t>シカク</t>
    </rPh>
    <rPh sb="8" eb="10">
      <t>カクニン</t>
    </rPh>
    <rPh sb="14" eb="16">
      <t>ケイヤク</t>
    </rPh>
    <rPh sb="16" eb="18">
      <t>ジッセキ</t>
    </rPh>
    <phoneticPr fontId="30"/>
  </si>
  <si>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30"/>
  </si>
  <si>
    <t>　使用電力量の各合計を上回ること</t>
    <phoneticPr fontId="30"/>
  </si>
  <si>
    <t>契約者</t>
    <rPh sb="0" eb="3">
      <t>ケイヤクシャ</t>
    </rPh>
    <phoneticPr fontId="30"/>
  </si>
  <si>
    <t>供給先（名称）</t>
    <rPh sb="0" eb="3">
      <t>キョウキュウサキ</t>
    </rPh>
    <rPh sb="4" eb="6">
      <t>メイショウ</t>
    </rPh>
    <phoneticPr fontId="30"/>
  </si>
  <si>
    <t>契約電力
（ｋW）</t>
    <rPh sb="0" eb="2">
      <t>ケイヤク</t>
    </rPh>
    <rPh sb="2" eb="4">
      <t>デンリョク</t>
    </rPh>
    <phoneticPr fontId="30"/>
  </si>
  <si>
    <t>契約期間</t>
    <rPh sb="0" eb="2">
      <t>ケイヤク</t>
    </rPh>
    <rPh sb="2" eb="4">
      <t>キカン</t>
    </rPh>
    <phoneticPr fontId="30"/>
  </si>
  <si>
    <t>計</t>
    <rPh sb="0" eb="1">
      <t>ケイ</t>
    </rPh>
    <phoneticPr fontId="30"/>
  </si>
  <si>
    <t>　</t>
    <phoneticPr fontId="30"/>
  </si>
  <si>
    <t>※行数は適宜、増減して差し支えない。</t>
    <phoneticPr fontId="30"/>
  </si>
  <si>
    <t>調達期間の初日から供給をすることが可能である者であること。　</t>
    <rPh sb="2" eb="4">
      <t>キカン</t>
    </rPh>
    <rPh sb="5" eb="7">
      <t>ショニチ</t>
    </rPh>
    <phoneticPr fontId="1"/>
  </si>
  <si>
    <t>⑥</t>
    <phoneticPr fontId="1"/>
  </si>
  <si>
    <t>需要場所における予定使用電力量の供給に十分な電源を確保している者であること。</t>
    <rPh sb="0" eb="4">
      <t>ジュヨウバショ</t>
    </rPh>
    <phoneticPr fontId="1"/>
  </si>
  <si>
    <t>二酸化炭素排出係数等適合証明書</t>
    <phoneticPr fontId="1"/>
  </si>
  <si>
    <t>１　電源構成、非化石証書の使用状況及び二酸化炭素排出係数の情報の開示方法</t>
    <rPh sb="7" eb="12">
      <t>ヒカセキショウショ</t>
    </rPh>
    <rPh sb="13" eb="17">
      <t>シヨウジョウキョウ</t>
    </rPh>
    <rPh sb="17" eb="18">
      <t>オヨ</t>
    </rPh>
    <phoneticPr fontId="1"/>
  </si>
  <si>
    <t>２　電気供給状況</t>
    <rPh sb="2" eb="4">
      <t>デンキ</t>
    </rPh>
    <rPh sb="4" eb="6">
      <t>キョウキュウ</t>
    </rPh>
    <rPh sb="6" eb="8">
      <t>ジョウキョウ</t>
    </rPh>
    <phoneticPr fontId="1"/>
  </si>
  <si>
    <t>令和（　）年度１kWh当たりの二酸化炭素排出係数</t>
    <rPh sb="0" eb="2">
      <t>レイワ</t>
    </rPh>
    <phoneticPr fontId="1"/>
  </si>
  <si>
    <t>令和（　）年度の未利用エネルギー活用状況</t>
    <rPh sb="0" eb="2">
      <t>レイワ</t>
    </rPh>
    <phoneticPr fontId="1"/>
  </si>
  <si>
    <t>令和（　）年度の再生可能エネルギー導入状況</t>
    <rPh sb="0" eb="2">
      <t>レイワ</t>
    </rPh>
    <phoneticPr fontId="1"/>
  </si>
  <si>
    <t>省エネに係る情報提供、簡易的DRの取組又は</t>
  </si>
  <si>
    <t>地域における再エネの創出・利用の取組</t>
  </si>
  <si>
    <t>（注１）１の開示は、経済産業省「電力の小売営業に関する指針」（最新版を参照）に示された電源構成等の</t>
    <rPh sb="31" eb="34">
      <t>サイシンバン</t>
    </rPh>
    <rPh sb="35" eb="37">
      <t>サンショウ</t>
    </rPh>
    <phoneticPr fontId="1"/>
  </si>
  <si>
    <t>（注３）１の開示方法（又は事業開始日及び開示予定時期）を明示し、かつ、２の合計点数が70点以上の者を本案件</t>
  </si>
  <si>
    <t>（注４）１及び２については、根拠書類を任意様式で提出すること。</t>
  </si>
  <si>
    <t>（注５）２の項目の「（　）」に直近年度を忘れず記載すること。</t>
    <rPh sb="6" eb="8">
      <t>コウモク</t>
    </rPh>
    <rPh sb="15" eb="17">
      <t>チョッキン</t>
    </rPh>
    <rPh sb="17" eb="19">
      <t>ネンド</t>
    </rPh>
    <rPh sb="20" eb="21">
      <t>ワス</t>
    </rPh>
    <rPh sb="23" eb="25">
      <t>キサイ</t>
    </rPh>
    <phoneticPr fontId="1"/>
  </si>
  <si>
    <t xml:space="preserve">        ・メールアドレス　kanzaika_eshinsei@mail.pref.tokushima.lg.jp</t>
    <phoneticPr fontId="1"/>
  </si>
  <si>
    <r>
      <t xml:space="preserve"> 1　「基本料金単価」及び「電力量料金単価」は、</t>
    </r>
    <r>
      <rPr>
        <u/>
        <sz val="10"/>
        <color theme="1"/>
        <rFont val="ＭＳ 明朝"/>
        <family val="1"/>
        <charset val="128"/>
      </rPr>
      <t>小数点第２位までとする。</t>
    </r>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2"/>
  </si>
  <si>
    <r>
      <t xml:space="preserve"> 2　月ごとの「基本料金」及び「電力量料金」は、</t>
    </r>
    <r>
      <rPr>
        <u/>
        <sz val="10"/>
        <color theme="1"/>
        <rFont val="ＭＳ 明朝"/>
        <family val="1"/>
        <charset val="128"/>
      </rPr>
      <t>小数点第３位以下を切り捨てること。</t>
    </r>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2"/>
  </si>
  <si>
    <t xml:space="preserve"> 3　「電気料金合計」は、小数点以下を切り捨てる。</t>
    <rPh sb="19" eb="20">
      <t>キ</t>
    </rPh>
    <phoneticPr fontId="22"/>
  </si>
  <si>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2"/>
  </si>
  <si>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1"/>
  </si>
  <si>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1"/>
  </si>
  <si>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1"/>
  </si>
  <si>
    <t>　（令和６年４月１日から令和７年３月３１日の間に供給した実績）</t>
    <rPh sb="2" eb="4">
      <t>レイワ</t>
    </rPh>
    <phoneticPr fontId="30"/>
  </si>
  <si>
    <t>供給電力量
（ｋWh）
R6.4.1～R7.3.31</t>
    <rPh sb="0" eb="2">
      <t>キョウキュウ</t>
    </rPh>
    <rPh sb="2" eb="4">
      <t>デンリョク</t>
    </rPh>
    <rPh sb="4" eb="5">
      <t>リョウ</t>
    </rPh>
    <phoneticPr fontId="30"/>
  </si>
  <si>
    <t>　令和７年12月26日付けで公告された「徳島県６合同庁舎で使用する電気」に係る入札に参加する者に必要な資格の確認について、証明書類を添えて申請します。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1" eb="3">
      <t>レイワ</t>
    </rPh>
    <phoneticPr fontId="1"/>
  </si>
  <si>
    <t>　令和７年12月26日付けで公告された「徳島県６合同庁舎で使用する電気」の仕様書等</t>
    <rPh sb="1" eb="3">
      <t>レイワ</t>
    </rPh>
    <rPh sb="4" eb="5">
      <t>ネン</t>
    </rPh>
    <rPh sb="7" eb="8">
      <t>ガツ</t>
    </rPh>
    <rPh sb="10" eb="12">
      <t>ニチヅ</t>
    </rPh>
    <rPh sb="14" eb="16">
      <t>コウコク</t>
    </rPh>
    <rPh sb="20" eb="22">
      <t>トクシマ</t>
    </rPh>
    <rPh sb="22" eb="23">
      <t>ケン</t>
    </rPh>
    <rPh sb="24" eb="26">
      <t>ゴウドウ</t>
    </rPh>
    <rPh sb="26" eb="28">
      <t>チョウシャ</t>
    </rPh>
    <rPh sb="29" eb="31">
      <t>シヨウ</t>
    </rPh>
    <rPh sb="33" eb="35">
      <t>デンキ</t>
    </rPh>
    <phoneticPr fontId="1"/>
  </si>
  <si>
    <t>１　契約実績について（令和７年12月26日現在）</t>
    <rPh sb="2" eb="4">
      <t>ケイヤク</t>
    </rPh>
    <rPh sb="4" eb="6">
      <t>ジッセキ</t>
    </rPh>
    <rPh sb="11" eb="13">
      <t>レイワ</t>
    </rPh>
    <rPh sb="14" eb="15">
      <t>ネン</t>
    </rPh>
    <rPh sb="17" eb="18">
      <t>ガツ</t>
    </rPh>
    <rPh sb="20" eb="21">
      <t>ニチ</t>
    </rPh>
    <rPh sb="21" eb="23">
      <t>ゲンザイ</t>
    </rPh>
    <phoneticPr fontId="30"/>
  </si>
  <si>
    <t>（注２）質問に対する回答は、令和８年１月21日（水）以降に徳島県ホームページに掲載する。</t>
    <rPh sb="14" eb="16">
      <t>レイワ</t>
    </rPh>
    <rPh sb="24" eb="25">
      <t>スイ</t>
    </rPh>
    <rPh sb="26" eb="28">
      <t>イコウ</t>
    </rPh>
    <rPh sb="29" eb="31">
      <t>トクシマ</t>
    </rPh>
    <rPh sb="31" eb="32">
      <t>ケン</t>
    </rPh>
    <rPh sb="39" eb="41">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</si>
</sst>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Red]\(#,##0.000\)"/>
    <numFmt numFmtId="177" formatCode="#,##0.00_);[Red]\(#,##0.00\)"/>
    <numFmt numFmtId="178" formatCode="#,##0.00_);\(#,##0.00\)"/>
    <numFmt numFmtId="179" formatCode="#,##0;&quot;▲ &quot;#,##0"/>
    <numFmt numFmtId="180" formatCode="#,##0_);[Red]\(#,##0\)"/>
    <numFmt numFmtId="181" formatCode="#,##0_);\(#,##0\)"/>
  </numFmts>
  <fonts count="39" x14ac:knownFonts="1">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9"/>
      <color theme="1"/>
      <name val="ＭＳ 明朝"/>
      <family val="1"/>
    </font>
    <font>
      <sz val="11"/>
      <color theme="1"/>
      <name val="ＭＳ ゴシック"/>
      <family val="2"/>
    </font>
    <font>
      <sz val="12"/>
      <color theme="1"/>
      <name val="ＭＳ ゴシック"/>
      <family val="2"/>
    </font>
    <font>
      <sz val="16"/>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7"/>
      <color theme="1"/>
      <name val="ＭＳ 明朝"/>
      <family val="1"/>
    </font>
    <font>
      <sz val="10"/>
      <color theme="1"/>
      <name val="ＭＳ Ｐ明朝"/>
      <family val="1"/>
    </font>
    <font>
      <sz val="9"/>
      <color theme="1"/>
      <name val="ＭＳ Ｐゴシック"/>
      <family val="2"/>
    </font>
    <font>
      <sz val="8"/>
      <color theme="1"/>
      <name val="ＭＳ Ｐ明朝"/>
      <family val="1"/>
    </font>
    <font>
      <sz val="8"/>
      <color theme="1"/>
      <name val="ＭＳ Ｐゴシック"/>
      <family val="2"/>
    </font>
    <font>
      <sz val="11"/>
      <color theme="1"/>
      <name val="ＭＳ Ｐゴシック"/>
      <family val="2"/>
    </font>
    <font>
      <sz val="8"/>
      <color theme="1"/>
      <name val="ＭＳ 明朝"/>
      <family val="1"/>
    </font>
    <font>
      <sz val="10"/>
      <color theme="1"/>
      <name val="ＭＳ Ｐゴシック"/>
      <family val="2"/>
    </font>
    <font>
      <strike/>
      <sz val="9"/>
      <color theme="1"/>
      <name val="ＭＳ 明朝"/>
      <family val="1"/>
    </font>
    <font>
      <sz val="6"/>
      <name val="ＭＳ Ｐゴシック"/>
      <family val="2"/>
    </font>
    <font>
      <sz val="10"/>
      <color theme="1"/>
      <name val="ＭＳ 明朝"/>
      <family val="1"/>
      <charset val="128"/>
    </font>
    <font>
      <sz val="9"/>
      <color theme="1"/>
      <name val="ＭＳ 明朝"/>
      <family val="1"/>
      <charset val="128"/>
    </font>
    <font>
      <sz val="6"/>
      <name val="ＭＳ Ｐゴシック"/>
      <family val="3"/>
      <charset val="128"/>
    </font>
    <font>
      <u/>
      <sz val="10"/>
      <color theme="1"/>
      <name val="ＭＳ 明朝"/>
      <family val="1"/>
      <charset val="128"/>
    </font>
    <font>
      <strike/>
      <sz val="10"/>
      <color theme="1"/>
      <name val="ＭＳ 明朝"/>
      <family val="1"/>
    </font>
    <font>
      <sz val="11"/>
      <color theme="1"/>
      <name val="ＭＳ Ｐゴシック"/>
      <family val="3"/>
      <scheme val="minor"/>
    </font>
    <font>
      <sz val="10"/>
      <name val="ＭＳ 明朝"/>
      <family val="1"/>
      <charset val="128"/>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
      <sz val="9"/>
      <color theme="1"/>
      <name val="ＭＳ ゴシック"/>
      <family val="3"/>
    </font>
    <font>
      <sz val="12"/>
      <name val="ＭＳ 明朝"/>
      <family val="1"/>
    </font>
    <font>
      <sz val="9"/>
      <name val="ＭＳ ゴシック"/>
      <family val="3"/>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right/>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bottom style="medium">
        <color auto="1"/>
      </bottom>
      <diagonal/>
    </border>
    <border>
      <left style="medium">
        <color auto="1"/>
      </left>
      <right style="hair">
        <color auto="1"/>
      </right>
      <top style="hair">
        <color auto="1"/>
      </top>
      <bottom/>
      <diagonal/>
    </border>
    <border>
      <left style="hair">
        <color auto="1"/>
      </left>
      <right style="thin">
        <color auto="1"/>
      </right>
      <top/>
      <bottom/>
      <diagonal/>
    </border>
    <border>
      <left style="medium">
        <color auto="1"/>
      </left>
      <right style="medium">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hair">
        <color auto="1"/>
      </bottom>
      <diagonal/>
    </border>
    <border>
      <left style="medium">
        <color auto="1"/>
      </left>
      <right style="medium">
        <color auto="1"/>
      </right>
      <top style="thin">
        <color auto="1"/>
      </top>
      <bottom style="hair">
        <color auto="1"/>
      </bottom>
      <diagonal/>
    </border>
    <border>
      <left/>
      <right/>
      <top style="double">
        <color auto="1"/>
      </top>
      <bottom style="thin">
        <color auto="1"/>
      </bottom>
      <diagonal/>
    </border>
    <border>
      <left style="medium">
        <color auto="1"/>
      </left>
      <right style="medium">
        <color auto="1"/>
      </right>
      <top style="double">
        <color auto="1"/>
      </top>
      <bottom style="thin">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medium">
        <color auto="1"/>
      </left>
      <right style="medium">
        <color auto="1"/>
      </right>
      <top/>
      <bottom style="hair">
        <color auto="1"/>
      </bottom>
      <diagonal/>
    </border>
    <border>
      <left/>
      <right/>
      <top style="double">
        <color auto="1"/>
      </top>
      <bottom/>
      <diagonal/>
    </border>
    <border>
      <left style="medium">
        <color auto="1"/>
      </left>
      <right style="medium">
        <color auto="1"/>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0" fontId="28" fillId="0" borderId="0">
      <alignment vertical="center"/>
    </xf>
    <xf numFmtId="0" fontId="36" fillId="0" borderId="0">
      <alignment vertical="center"/>
    </xf>
  </cellStyleXfs>
  <cellXfs count="379">
    <xf numFmtId="0" fontId="0" fillId="0" borderId="0" xfId="0">
      <alignment vertical="center"/>
    </xf>
    <xf numFmtId="0" fontId="2" fillId="0" borderId="0" xfId="0" applyFont="1" applyAlignment="1"/>
    <xf numFmtId="0" fontId="3" fillId="0" borderId="0" xfId="0" applyFont="1" applyAlignment="1"/>
    <xf numFmtId="0" fontId="3" fillId="0" borderId="0" xfId="0" applyFont="1" applyAlignment="1">
      <alignment vertical="top"/>
    </xf>
    <xf numFmtId="0" fontId="4" fillId="0" borderId="0" xfId="0" applyFont="1" applyAlignment="1">
      <alignment horizontal="centerContinuous"/>
    </xf>
    <xf numFmtId="0" fontId="2" fillId="0" borderId="0" xfId="0" applyFont="1" applyAlignment="1">
      <alignment horizontal="centerContinuous"/>
    </xf>
    <xf numFmtId="0" fontId="5" fillId="0" borderId="0" xfId="0" applyFont="1" applyAlignment="1"/>
    <xf numFmtId="0" fontId="3" fillId="0" borderId="0" xfId="0" applyFont="1" applyAlignment="1">
      <alignment horizontal="distributed"/>
    </xf>
    <xf numFmtId="0" fontId="2" fillId="0" borderId="1" xfId="0" applyFont="1" applyBorder="1" applyAlignment="1"/>
    <xf numFmtId="0" fontId="2" fillId="0" borderId="0" xfId="0" applyFont="1" applyAlignment="1">
      <alignment horizontal="left"/>
    </xf>
    <xf numFmtId="0" fontId="2" fillId="0" borderId="0" xfId="0" applyFont="1" applyAlignment="1">
      <alignment vertical="top"/>
    </xf>
    <xf numFmtId="0" fontId="0" fillId="0" borderId="0" xfId="0" applyAlignment="1">
      <alignment vertical="justify" wrapText="1"/>
    </xf>
    <xf numFmtId="0" fontId="9" fillId="0" borderId="0" xfId="0" applyFont="1" applyAlignment="1"/>
    <xf numFmtId="0" fontId="6" fillId="0" borderId="0" xfId="0" applyFont="1" applyAlignment="1"/>
    <xf numFmtId="0" fontId="9" fillId="0" borderId="0" xfId="0" applyFont="1" applyAlignment="1">
      <alignment horizontal="centerContinuous"/>
    </xf>
    <xf numFmtId="0" fontId="2" fillId="0" borderId="3" xfId="0" applyFont="1" applyBorder="1" applyAlignment="1"/>
    <xf numFmtId="0" fontId="2" fillId="0" borderId="5" xfId="0" applyFont="1" applyBorder="1" applyAlignment="1"/>
    <xf numFmtId="0" fontId="2" fillId="0" borderId="8" xfId="0" applyFont="1" applyBorder="1" applyAlignment="1"/>
    <xf numFmtId="0" fontId="2" fillId="0" borderId="9" xfId="0" applyFont="1" applyBorder="1" applyAlignment="1"/>
    <xf numFmtId="0" fontId="2" fillId="0" borderId="2" xfId="0" applyFont="1" applyBorder="1" applyAlignment="1">
      <alignment horizontal="centerContinuous"/>
    </xf>
    <xf numFmtId="0" fontId="2" fillId="0" borderId="5" xfId="0" quotePrefix="1" applyFont="1" applyBorder="1" applyAlignment="1">
      <alignment horizontal="centerContinuous"/>
    </xf>
    <xf numFmtId="0" fontId="2" fillId="0" borderId="3" xfId="0" quotePrefix="1" applyFont="1" applyBorder="1" applyAlignment="1"/>
    <xf numFmtId="0" fontId="2" fillId="0" borderId="4" xfId="0" quotePrefix="1" applyFont="1" applyBorder="1" applyAlignment="1"/>
    <xf numFmtId="0" fontId="2" fillId="0" borderId="3" xfId="0" quotePrefix="1" applyFont="1" applyBorder="1" applyAlignment="1">
      <alignment horizontal="centerContinuous"/>
    </xf>
    <xf numFmtId="0" fontId="2" fillId="0" borderId="0" xfId="0" quotePrefix="1" applyFont="1" applyAlignment="1"/>
    <xf numFmtId="0" fontId="2" fillId="0" borderId="6" xfId="0" applyFont="1" applyBorder="1" applyAlignment="1">
      <alignment horizontal="centerContinuous"/>
    </xf>
    <xf numFmtId="0" fontId="2" fillId="0" borderId="7" xfId="0" applyFont="1" applyBorder="1" applyAlignment="1">
      <alignment horizontal="centerContinuous"/>
    </xf>
    <xf numFmtId="0" fontId="2" fillId="0" borderId="11" xfId="0" applyFont="1" applyBorder="1" applyAlignment="1">
      <alignment horizontal="centerContinuous"/>
    </xf>
    <xf numFmtId="0" fontId="2" fillId="0" borderId="9" xfId="0" applyFont="1" applyBorder="1" applyAlignment="1">
      <alignment horizontal="centerContinuous"/>
    </xf>
    <xf numFmtId="0" fontId="2" fillId="0" borderId="10" xfId="0" applyFont="1" applyBorder="1" applyAlignment="1"/>
    <xf numFmtId="0" fontId="2" fillId="0" borderId="8" xfId="0" applyFont="1" applyBorder="1" applyAlignment="1">
      <alignment horizontal="centerContinuous"/>
    </xf>
    <xf numFmtId="0" fontId="2" fillId="0" borderId="4" xfId="0" applyFont="1" applyBorder="1" applyAlignment="1"/>
    <xf numFmtId="0" fontId="2" fillId="0" borderId="0" xfId="0" applyFont="1" applyAlignment="1">
      <alignment horizontal="distributed"/>
    </xf>
    <xf numFmtId="0" fontId="10" fillId="0" borderId="0" xfId="0" applyFont="1" applyAlignment="1">
      <alignment vertical="top"/>
    </xf>
    <xf numFmtId="0" fontId="12" fillId="0" borderId="0" xfId="1" applyFont="1" applyAlignment="1"/>
    <xf numFmtId="179" fontId="2" fillId="0" borderId="0" xfId="0" applyNumberFormat="1" applyFont="1" applyAlignment="1"/>
    <xf numFmtId="179" fontId="13" fillId="0" borderId="0" xfId="0" applyNumberFormat="1" applyFont="1" applyAlignment="1"/>
    <xf numFmtId="179" fontId="14" fillId="0" borderId="0" xfId="0" applyNumberFormat="1" applyFont="1" applyAlignment="1"/>
    <xf numFmtId="179" fontId="2" fillId="0" borderId="26" xfId="0" applyNumberFormat="1" applyFont="1" applyBorder="1" applyAlignment="1"/>
    <xf numFmtId="179" fontId="14" fillId="0" borderId="0" xfId="0" applyNumberFormat="1" applyFont="1" applyAlignment="1">
      <alignment horizontal="center"/>
    </xf>
    <xf numFmtId="179" fontId="2" fillId="0" borderId="0" xfId="0" applyNumberFormat="1" applyFont="1" applyAlignment="1">
      <alignment horizontal="left" wrapText="1"/>
    </xf>
    <xf numFmtId="179" fontId="5" fillId="0" borderId="0" xfId="0" applyNumberFormat="1" applyFont="1" applyAlignment="1"/>
    <xf numFmtId="179" fontId="13" fillId="0" borderId="0" xfId="0" applyNumberFormat="1" applyFont="1" applyAlignment="1">
      <alignment horizontal="centerContinuous"/>
    </xf>
    <xf numFmtId="179" fontId="6" fillId="0" borderId="0" xfId="0" applyNumberFormat="1" applyFont="1" applyAlignment="1">
      <alignment horizontal="center"/>
    </xf>
    <xf numFmtId="179" fontId="6" fillId="0" borderId="0" xfId="0" applyNumberFormat="1" applyFont="1">
      <alignment vertical="center"/>
    </xf>
    <xf numFmtId="0" fontId="15" fillId="0" borderId="0" xfId="0" applyFont="1">
      <alignment vertical="center"/>
    </xf>
    <xf numFmtId="179" fontId="2" fillId="0" borderId="1" xfId="0" applyNumberFormat="1" applyFont="1" applyBorder="1" applyAlignment="1"/>
    <xf numFmtId="179" fontId="6" fillId="0" borderId="27" xfId="0" applyNumberFormat="1" applyFont="1" applyBorder="1" applyAlignment="1">
      <alignment horizontal="centerContinuous"/>
    </xf>
    <xf numFmtId="179" fontId="6" fillId="0" borderId="28" xfId="0" applyNumberFormat="1" applyFont="1" applyBorder="1" applyAlignment="1">
      <alignment horizontal="centerContinuous"/>
    </xf>
    <xf numFmtId="179" fontId="6" fillId="0" borderId="30" xfId="0" applyNumberFormat="1" applyFont="1" applyBorder="1" applyAlignment="1">
      <alignment horizontal="centerContinuous"/>
    </xf>
    <xf numFmtId="179" fontId="6" fillId="0" borderId="0" xfId="0" applyNumberFormat="1" applyFont="1" applyAlignment="1">
      <alignment horizontal="centerContinuous"/>
    </xf>
    <xf numFmtId="179" fontId="6" fillId="0" borderId="31" xfId="0" applyNumberFormat="1" applyFont="1" applyBorder="1" applyAlignment="1">
      <alignment horizontal="centerContinuous"/>
    </xf>
    <xf numFmtId="179" fontId="2" fillId="0" borderId="0" xfId="0" applyNumberFormat="1" applyFont="1" applyAlignment="1">
      <alignment horizontal="left"/>
    </xf>
    <xf numFmtId="179" fontId="3" fillId="0" borderId="1" xfId="0" applyNumberFormat="1" applyFont="1" applyBorder="1" applyAlignment="1"/>
    <xf numFmtId="179" fontId="6" fillId="0" borderId="32" xfId="0" applyNumberFormat="1" applyFont="1" applyBorder="1" applyAlignment="1">
      <alignment horizontal="centerContinuous"/>
    </xf>
    <xf numFmtId="179" fontId="6" fillId="0" borderId="34" xfId="0" applyNumberFormat="1" applyFont="1" applyBorder="1" applyAlignment="1">
      <alignment horizontal="centerContinuous"/>
    </xf>
    <xf numFmtId="179" fontId="6" fillId="0" borderId="38" xfId="0" applyNumberFormat="1" applyFont="1" applyBorder="1" applyAlignment="1">
      <alignment horizontal="centerContinuous"/>
    </xf>
    <xf numFmtId="179" fontId="6" fillId="0" borderId="33" xfId="0" applyNumberFormat="1" applyFont="1" applyBorder="1" applyAlignment="1">
      <alignment horizontal="center"/>
    </xf>
    <xf numFmtId="179" fontId="6" fillId="0" borderId="34" xfId="0" applyNumberFormat="1" applyFont="1" applyBorder="1" applyAlignment="1">
      <alignment horizontal="center"/>
    </xf>
    <xf numFmtId="177" fontId="5" fillId="0" borderId="0" xfId="0" applyNumberFormat="1" applyFont="1" applyAlignment="1"/>
    <xf numFmtId="179" fontId="2" fillId="0" borderId="0" xfId="0" applyNumberFormat="1" applyFont="1" applyAlignment="1">
      <alignment horizontal="center"/>
    </xf>
    <xf numFmtId="177" fontId="18" fillId="0" borderId="0" xfId="0" applyNumberFormat="1" applyFont="1" applyAlignment="1"/>
    <xf numFmtId="179" fontId="5" fillId="0" borderId="0" xfId="0" applyNumberFormat="1" applyFont="1" applyAlignment="1">
      <alignment horizontal="right"/>
    </xf>
    <xf numFmtId="0" fontId="19" fillId="0" borderId="23" xfId="0" applyFont="1" applyBorder="1" applyAlignment="1">
      <alignment horizontal="center" wrapText="1"/>
    </xf>
    <xf numFmtId="176" fontId="5" fillId="0" borderId="39" xfId="0" applyNumberFormat="1" applyFont="1" applyBorder="1" applyAlignment="1"/>
    <xf numFmtId="176" fontId="5" fillId="0" borderId="23" xfId="0" applyNumberFormat="1" applyFont="1" applyBorder="1" applyAlignment="1"/>
    <xf numFmtId="0" fontId="16" fillId="0" borderId="46" xfId="0" applyFont="1" applyBorder="1" applyAlignment="1">
      <alignment horizontal="center" wrapText="1"/>
    </xf>
    <xf numFmtId="179" fontId="2" fillId="0" borderId="0" xfId="0" applyNumberFormat="1" applyFont="1" applyAlignment="1">
      <alignment horizontal="distributed"/>
    </xf>
    <xf numFmtId="179" fontId="16" fillId="0" borderId="36" xfId="0" applyNumberFormat="1" applyFont="1" applyBorder="1" applyAlignment="1">
      <alignment horizontal="center" wrapText="1"/>
    </xf>
    <xf numFmtId="178" fontId="5" fillId="0" borderId="32" xfId="0" applyNumberFormat="1" applyFont="1" applyBorder="1" applyAlignment="1"/>
    <xf numFmtId="177" fontId="5" fillId="0" borderId="34" xfId="0" applyNumberFormat="1" applyFont="1" applyBorder="1" applyAlignment="1"/>
    <xf numFmtId="0" fontId="19" fillId="0" borderId="51" xfId="0" applyFont="1" applyBorder="1" applyAlignment="1">
      <alignment horizontal="center" wrapText="1"/>
    </xf>
    <xf numFmtId="176" fontId="5" fillId="0" borderId="49" xfId="0" applyNumberFormat="1" applyFont="1" applyBorder="1" applyAlignment="1"/>
    <xf numFmtId="176" fontId="5" fillId="0" borderId="51" xfId="0" applyNumberFormat="1" applyFont="1" applyBorder="1" applyAlignment="1"/>
    <xf numFmtId="0" fontId="19" fillId="0" borderId="17" xfId="0" applyFont="1" applyBorder="1" applyAlignment="1">
      <alignment horizontal="center"/>
    </xf>
    <xf numFmtId="180" fontId="5" fillId="0" borderId="31" xfId="0" applyNumberFormat="1" applyFont="1" applyBorder="1" applyAlignment="1"/>
    <xf numFmtId="180" fontId="5" fillId="0" borderId="52" xfId="0" applyNumberFormat="1" applyFont="1" applyBorder="1" applyAlignment="1"/>
    <xf numFmtId="179" fontId="21" fillId="0" borderId="0" xfId="0" applyNumberFormat="1" applyFont="1" applyAlignment="1"/>
    <xf numFmtId="0" fontId="0" fillId="0" borderId="0" xfId="0" applyAlignment="1"/>
    <xf numFmtId="0" fontId="19" fillId="0" borderId="55" xfId="0" applyFont="1" applyBorder="1" applyAlignment="1">
      <alignment horizontal="center" wrapText="1"/>
    </xf>
    <xf numFmtId="0" fontId="20" fillId="0" borderId="0" xfId="0" applyFont="1" applyAlignment="1">
      <alignment shrinkToFit="1"/>
    </xf>
    <xf numFmtId="177" fontId="5" fillId="0" borderId="32" xfId="0" applyNumberFormat="1" applyFont="1" applyBorder="1" applyAlignment="1"/>
    <xf numFmtId="0" fontId="16" fillId="0" borderId="36" xfId="0" applyFont="1" applyBorder="1" applyAlignment="1">
      <alignment horizontal="center" wrapText="1"/>
    </xf>
    <xf numFmtId="179" fontId="2" fillId="0" borderId="0" xfId="0" applyNumberFormat="1" applyFont="1" applyAlignment="1" applyProtection="1">
      <protection locked="0"/>
    </xf>
    <xf numFmtId="179" fontId="2" fillId="0" borderId="0" xfId="0" applyNumberFormat="1" applyFont="1" applyAlignment="1">
      <alignment horizontal="right" shrinkToFit="1"/>
    </xf>
    <xf numFmtId="0" fontId="20" fillId="0" borderId="0" xfId="0" applyFont="1" applyAlignment="1">
      <alignment horizontal="right" shrinkToFit="1"/>
    </xf>
    <xf numFmtId="179" fontId="6" fillId="0" borderId="0" xfId="0" applyNumberFormat="1" applyFont="1" applyAlignment="1">
      <alignment horizontal="center" wrapText="1"/>
    </xf>
    <xf numFmtId="179" fontId="16" fillId="0" borderId="0" xfId="0" applyNumberFormat="1" applyFont="1" applyAlignment="1">
      <alignment horizontal="center" wrapText="1"/>
    </xf>
    <xf numFmtId="180" fontId="5" fillId="0" borderId="44" xfId="0" applyNumberFormat="1" applyFont="1" applyBorder="1" applyAlignment="1"/>
    <xf numFmtId="180" fontId="5" fillId="0" borderId="47" xfId="0" applyNumberFormat="1" applyFont="1" applyBorder="1" applyAlignment="1"/>
    <xf numFmtId="180" fontId="5" fillId="0" borderId="0" xfId="0" applyNumberFormat="1" applyFont="1" applyAlignment="1"/>
    <xf numFmtId="180" fontId="18" fillId="0" borderId="0" xfId="0" applyNumberFormat="1" applyFont="1" applyAlignment="1"/>
    <xf numFmtId="176" fontId="5" fillId="0" borderId="0" xfId="0" applyNumberFormat="1" applyFont="1" applyAlignment="1"/>
    <xf numFmtId="0" fontId="19" fillId="0" borderId="0" xfId="0" applyFont="1" applyAlignment="1">
      <alignment horizontal="center"/>
    </xf>
    <xf numFmtId="0" fontId="19" fillId="0" borderId="0" xfId="0" applyFont="1" applyAlignment="1">
      <alignment horizontal="center" wrapText="1"/>
    </xf>
    <xf numFmtId="179" fontId="3" fillId="0" borderId="0" xfId="0" applyNumberFormat="1" applyFont="1" applyAlignment="1"/>
    <xf numFmtId="179" fontId="6" fillId="0" borderId="35" xfId="0" applyNumberFormat="1" applyFont="1" applyBorder="1" applyAlignment="1">
      <alignment horizontal="center" wrapText="1"/>
    </xf>
    <xf numFmtId="0" fontId="19" fillId="0" borderId="59" xfId="0" applyFont="1" applyBorder="1" applyAlignment="1">
      <alignment horizontal="center" wrapText="1"/>
    </xf>
    <xf numFmtId="177" fontId="5" fillId="3" borderId="32" xfId="0" applyNumberFormat="1" applyFont="1" applyFill="1" applyBorder="1" applyAlignment="1"/>
    <xf numFmtId="179" fontId="5" fillId="0" borderId="57" xfId="0" applyNumberFormat="1" applyFont="1" applyBorder="1" applyAlignment="1"/>
    <xf numFmtId="179" fontId="6" fillId="0" borderId="60" xfId="0" applyNumberFormat="1" applyFont="1" applyBorder="1" applyAlignment="1">
      <alignment horizontal="centerContinuous"/>
    </xf>
    <xf numFmtId="179" fontId="6" fillId="0" borderId="35" xfId="0" applyNumberFormat="1" applyFont="1" applyBorder="1" applyAlignment="1">
      <alignment horizontal="centerContinuous"/>
    </xf>
    <xf numFmtId="177" fontId="5" fillId="0" borderId="35" xfId="0" applyNumberFormat="1" applyFont="1" applyBorder="1" applyAlignment="1"/>
    <xf numFmtId="176" fontId="5" fillId="0" borderId="3" xfId="0" applyNumberFormat="1" applyFont="1" applyBorder="1" applyAlignment="1"/>
    <xf numFmtId="180" fontId="5" fillId="0" borderId="45" xfId="0" applyNumberFormat="1" applyFont="1" applyBorder="1" applyAlignment="1"/>
    <xf numFmtId="177" fontId="5" fillId="3" borderId="35" xfId="0" applyNumberFormat="1" applyFont="1" applyFill="1" applyBorder="1" applyAlignment="1"/>
    <xf numFmtId="176" fontId="5" fillId="0" borderId="61" xfId="0" applyNumberFormat="1" applyFont="1" applyBorder="1" applyAlignment="1"/>
    <xf numFmtId="180" fontId="5" fillId="0" borderId="7" xfId="0" applyNumberFormat="1" applyFont="1" applyBorder="1" applyAlignment="1"/>
    <xf numFmtId="179" fontId="5" fillId="0" borderId="62" xfId="0" applyNumberFormat="1" applyFont="1" applyBorder="1" applyAlignment="1"/>
    <xf numFmtId="179" fontId="6" fillId="0" borderId="63" xfId="0" applyNumberFormat="1" applyFont="1" applyBorder="1" applyAlignment="1">
      <alignment horizontal="centerContinuous"/>
    </xf>
    <xf numFmtId="179" fontId="6" fillId="0" borderId="64" xfId="0" applyNumberFormat="1" applyFont="1" applyBorder="1" applyAlignment="1">
      <alignment horizontal="centerContinuous"/>
    </xf>
    <xf numFmtId="180" fontId="5" fillId="0" borderId="64" xfId="0" applyNumberFormat="1" applyFont="1" applyBorder="1" applyAlignment="1"/>
    <xf numFmtId="177" fontId="5" fillId="0" borderId="64" xfId="0" applyNumberFormat="1" applyFont="1" applyBorder="1" applyAlignment="1"/>
    <xf numFmtId="176" fontId="5" fillId="0" borderId="64" xfId="0" applyNumberFormat="1" applyFont="1" applyBorder="1" applyAlignment="1"/>
    <xf numFmtId="179" fontId="5" fillId="0" borderId="65" xfId="0" applyNumberFormat="1" applyFont="1" applyBorder="1" applyAlignment="1"/>
    <xf numFmtId="0" fontId="15" fillId="0" borderId="8" xfId="0" applyFont="1" applyBorder="1">
      <alignment vertical="center"/>
    </xf>
    <xf numFmtId="179" fontId="6" fillId="0" borderId="37" xfId="0" applyNumberFormat="1" applyFont="1" applyBorder="1" applyAlignment="1">
      <alignment horizontal="center"/>
    </xf>
    <xf numFmtId="177" fontId="5" fillId="0" borderId="3" xfId="0" applyNumberFormat="1" applyFont="1" applyBorder="1" applyAlignment="1"/>
    <xf numFmtId="179" fontId="2" fillId="0" borderId="26" xfId="0" applyNumberFormat="1" applyFont="1" applyBorder="1" applyAlignment="1">
      <alignment horizontal="left" wrapText="1"/>
    </xf>
    <xf numFmtId="179" fontId="6" fillId="0" borderId="66" xfId="0" applyNumberFormat="1" applyFont="1" applyBorder="1" applyAlignment="1">
      <alignment horizontal="centerContinuous"/>
    </xf>
    <xf numFmtId="179" fontId="6" fillId="0" borderId="67" xfId="0" applyNumberFormat="1" applyFont="1" applyBorder="1" applyAlignment="1">
      <alignment horizontal="centerContinuous"/>
    </xf>
    <xf numFmtId="177" fontId="5" fillId="0" borderId="67" xfId="0" applyNumberFormat="1" applyFont="1" applyBorder="1" applyAlignment="1"/>
    <xf numFmtId="176" fontId="5" fillId="0" borderId="68" xfId="0" applyNumberFormat="1" applyFont="1" applyBorder="1" applyAlignment="1"/>
    <xf numFmtId="180" fontId="5" fillId="0" borderId="69" xfId="0" applyNumberFormat="1" applyFont="1" applyBorder="1" applyAlignment="1"/>
    <xf numFmtId="178" fontId="5" fillId="0" borderId="67" xfId="0" applyNumberFormat="1" applyFont="1" applyBorder="1" applyAlignment="1"/>
    <xf numFmtId="177" fontId="5" fillId="3" borderId="67" xfId="0" applyNumberFormat="1" applyFont="1" applyFill="1" applyBorder="1" applyAlignment="1"/>
    <xf numFmtId="176" fontId="5" fillId="0" borderId="70" xfId="0" applyNumberFormat="1" applyFont="1" applyBorder="1" applyAlignment="1"/>
    <xf numFmtId="180" fontId="5" fillId="0" borderId="71" xfId="0" applyNumberFormat="1" applyFont="1" applyBorder="1" applyAlignment="1"/>
    <xf numFmtId="179" fontId="5" fillId="0" borderId="72" xfId="0" applyNumberFormat="1" applyFont="1" applyBorder="1" applyAlignment="1"/>
    <xf numFmtId="179" fontId="6" fillId="0" borderId="9" xfId="0" applyNumberFormat="1" applyFont="1" applyBorder="1" applyAlignment="1">
      <alignment horizontal="centerContinuous"/>
    </xf>
    <xf numFmtId="179" fontId="6" fillId="0" borderId="73" xfId="0" applyNumberFormat="1" applyFont="1" applyBorder="1" applyAlignment="1">
      <alignment horizontal="centerContinuous"/>
    </xf>
    <xf numFmtId="180" fontId="5" fillId="0" borderId="73" xfId="0" applyNumberFormat="1" applyFont="1" applyBorder="1" applyAlignment="1"/>
    <xf numFmtId="177" fontId="5" fillId="0" borderId="73" xfId="0" applyNumberFormat="1" applyFont="1" applyBorder="1" applyAlignment="1"/>
    <xf numFmtId="176" fontId="5" fillId="0" borderId="73" xfId="0" applyNumberFormat="1" applyFont="1" applyBorder="1" applyAlignment="1"/>
    <xf numFmtId="179" fontId="5" fillId="0" borderId="74" xfId="0" applyNumberFormat="1" applyFont="1" applyBorder="1" applyAlignment="1"/>
    <xf numFmtId="179" fontId="6" fillId="0" borderId="10" xfId="0" applyNumberFormat="1" applyFont="1" applyBorder="1" applyAlignment="1">
      <alignment horizontal="centerContinuous"/>
    </xf>
    <xf numFmtId="179" fontId="6" fillId="0" borderId="75" xfId="0" applyNumberFormat="1" applyFont="1" applyBorder="1" applyAlignment="1">
      <alignment horizontal="centerContinuous"/>
    </xf>
    <xf numFmtId="177" fontId="5" fillId="0" borderId="75" xfId="0" applyNumberFormat="1" applyFont="1" applyBorder="1" applyAlignment="1"/>
    <xf numFmtId="176" fontId="5" fillId="0" borderId="4" xfId="0" applyNumberFormat="1" applyFont="1" applyBorder="1" applyAlignment="1"/>
    <xf numFmtId="180" fontId="5" fillId="0" borderId="76" xfId="0" applyNumberFormat="1" applyFont="1" applyBorder="1" applyAlignment="1"/>
    <xf numFmtId="178" fontId="5" fillId="0" borderId="75" xfId="0" applyNumberFormat="1" applyFont="1" applyBorder="1" applyAlignment="1"/>
    <xf numFmtId="177" fontId="5" fillId="3" borderId="75" xfId="0" applyNumberFormat="1" applyFont="1" applyFill="1" applyBorder="1" applyAlignment="1"/>
    <xf numFmtId="176" fontId="5" fillId="0" borderId="77" xfId="0" applyNumberFormat="1" applyFont="1" applyBorder="1" applyAlignment="1"/>
    <xf numFmtId="180" fontId="5" fillId="0" borderId="1" xfId="0" applyNumberFormat="1" applyFont="1" applyBorder="1" applyAlignment="1"/>
    <xf numFmtId="179" fontId="5" fillId="0" borderId="78" xfId="0" applyNumberFormat="1" applyFont="1" applyBorder="1" applyAlignment="1"/>
    <xf numFmtId="179" fontId="6" fillId="0" borderId="79" xfId="0" applyNumberFormat="1" applyFont="1" applyBorder="1" applyAlignment="1">
      <alignment horizontal="centerContinuous"/>
    </xf>
    <xf numFmtId="180" fontId="5" fillId="0" borderId="79" xfId="0" applyNumberFormat="1" applyFont="1" applyBorder="1" applyAlignment="1"/>
    <xf numFmtId="177" fontId="5" fillId="0" borderId="79" xfId="0" applyNumberFormat="1" applyFont="1" applyBorder="1" applyAlignment="1"/>
    <xf numFmtId="176" fontId="5" fillId="0" borderId="79" xfId="0" applyNumberFormat="1" applyFont="1" applyBorder="1" applyAlignment="1"/>
    <xf numFmtId="179" fontId="5" fillId="0" borderId="80" xfId="0" applyNumberFormat="1" applyFont="1" applyBorder="1" applyAlignment="1"/>
    <xf numFmtId="179" fontId="6" fillId="0" borderId="20" xfId="0" applyNumberFormat="1" applyFont="1" applyBorder="1" applyAlignment="1">
      <alignment horizontal="centerContinuous"/>
    </xf>
    <xf numFmtId="179" fontId="6" fillId="0" borderId="36" xfId="0" applyNumberFormat="1" applyFont="1" applyBorder="1" applyAlignment="1">
      <alignment horizontal="centerContinuous"/>
    </xf>
    <xf numFmtId="179" fontId="5" fillId="0" borderId="23" xfId="0" applyNumberFormat="1" applyFont="1" applyBorder="1" applyAlignment="1"/>
    <xf numFmtId="179" fontId="5" fillId="0" borderId="20" xfId="0" applyNumberFormat="1" applyFont="1" applyBorder="1" applyAlignment="1"/>
    <xf numFmtId="179" fontId="5" fillId="0" borderId="36" xfId="0" applyNumberFormat="1" applyFont="1" applyBorder="1" applyAlignment="1"/>
    <xf numFmtId="180" fontId="5" fillId="0" borderId="46" xfId="0" applyNumberFormat="1" applyFont="1" applyBorder="1" applyAlignment="1"/>
    <xf numFmtId="179" fontId="5" fillId="0" borderId="51" xfId="0" applyNumberFormat="1" applyFont="1" applyBorder="1" applyAlignment="1"/>
    <xf numFmtId="179" fontId="5" fillId="0" borderId="17" xfId="0" applyNumberFormat="1" applyFont="1" applyBorder="1" applyAlignment="1"/>
    <xf numFmtId="179" fontId="2" fillId="0" borderId="59" xfId="0" applyNumberFormat="1" applyFont="1" applyBorder="1" applyAlignment="1">
      <alignment horizontal="center"/>
    </xf>
    <xf numFmtId="179" fontId="9" fillId="0" borderId="0" xfId="0" applyNumberFormat="1" applyFont="1" applyAlignment="1">
      <alignment horizontal="left" vertical="center"/>
    </xf>
    <xf numFmtId="0" fontId="3" fillId="0" borderId="0" xfId="0" applyFont="1" applyAlignment="1">
      <alignment wrapText="1"/>
    </xf>
    <xf numFmtId="0" fontId="29" fillId="0" borderId="0" xfId="2" applyFont="1" applyAlignment="1">
      <alignment horizontal="left"/>
    </xf>
    <xf numFmtId="0" fontId="31" fillId="0" borderId="0" xfId="2" applyFont="1">
      <alignment vertical="center"/>
    </xf>
    <xf numFmtId="0" fontId="2" fillId="0" borderId="0" xfId="2" applyFont="1" applyAlignment="1"/>
    <xf numFmtId="0" fontId="3" fillId="0" borderId="0" xfId="2" applyFont="1" applyAlignment="1">
      <alignment horizontal="right"/>
    </xf>
    <xf numFmtId="0" fontId="32" fillId="0" borderId="0" xfId="2" applyFont="1" applyAlignment="1">
      <alignment horizontal="centerContinuous" vertical="center"/>
    </xf>
    <xf numFmtId="0" fontId="32" fillId="0" borderId="0" xfId="2" applyFont="1" applyAlignment="1">
      <alignment horizontal="centerContinuous"/>
    </xf>
    <xf numFmtId="0" fontId="31" fillId="0" borderId="0" xfId="2" applyFont="1" applyAlignment="1">
      <alignment horizontal="center" vertical="center"/>
    </xf>
    <xf numFmtId="0" fontId="3" fillId="0" borderId="0" xfId="2" applyFont="1" applyAlignment="1"/>
    <xf numFmtId="0" fontId="2" fillId="0" borderId="0" xfId="2" applyFont="1" applyAlignment="1">
      <alignment horizontal="left"/>
    </xf>
    <xf numFmtId="0" fontId="5" fillId="0" borderId="0" xfId="2" applyFont="1" applyAlignment="1">
      <alignment horizontal="distributed"/>
    </xf>
    <xf numFmtId="0" fontId="7" fillId="0" borderId="0" xfId="2" applyFont="1" applyAlignment="1">
      <alignment horizontal="distributed"/>
    </xf>
    <xf numFmtId="0" fontId="3" fillId="0" borderId="0" xfId="2" applyFont="1" applyAlignment="1">
      <alignment shrinkToFit="1"/>
    </xf>
    <xf numFmtId="0" fontId="28" fillId="0" borderId="0" xfId="2" applyAlignment="1">
      <alignment shrinkToFit="1"/>
    </xf>
    <xf numFmtId="0" fontId="31" fillId="0" borderId="0" xfId="2" applyFont="1" applyAlignment="1">
      <alignment horizontal="left" vertical="center" wrapText="1"/>
    </xf>
    <xf numFmtId="0" fontId="31" fillId="0" borderId="0" xfId="2" applyFont="1" applyAlignment="1">
      <alignment horizontal="left" vertical="center"/>
    </xf>
    <xf numFmtId="0" fontId="33" fillId="0" borderId="0" xfId="2" applyFont="1">
      <alignment vertical="center"/>
    </xf>
    <xf numFmtId="0" fontId="34" fillId="0" borderId="0" xfId="2" applyFont="1">
      <alignment vertical="center"/>
    </xf>
    <xf numFmtId="0" fontId="34" fillId="0" borderId="0" xfId="2" applyFont="1" applyAlignment="1">
      <alignment horizontal="left" vertical="center" wrapText="1"/>
    </xf>
    <xf numFmtId="0" fontId="33" fillId="0" borderId="0" xfId="2" applyFont="1" applyAlignment="1">
      <alignment horizontal="left" vertical="center"/>
    </xf>
    <xf numFmtId="0" fontId="31" fillId="0" borderId="0" xfId="2" applyFont="1" applyAlignment="1">
      <alignment horizontal="center" vertical="center" wrapText="1"/>
    </xf>
    <xf numFmtId="0" fontId="31" fillId="0" borderId="81" xfId="2" applyFont="1" applyBorder="1" applyAlignment="1">
      <alignment horizontal="left" vertical="center" wrapText="1"/>
    </xf>
    <xf numFmtId="0" fontId="31" fillId="0" borderId="81" xfId="2" applyFont="1" applyBorder="1" applyAlignment="1">
      <alignment horizontal="center" vertical="center"/>
    </xf>
    <xf numFmtId="0" fontId="31" fillId="0" borderId="81" xfId="2" applyFont="1" applyBorder="1" applyAlignment="1">
      <alignment horizontal="center" vertical="center" wrapText="1"/>
    </xf>
    <xf numFmtId="0" fontId="35" fillId="0" borderId="0" xfId="2" applyFont="1">
      <alignment vertical="center"/>
    </xf>
    <xf numFmtId="0" fontId="35" fillId="0" borderId="81" xfId="2" applyFont="1" applyBorder="1">
      <alignment vertical="center"/>
    </xf>
    <xf numFmtId="0" fontId="31" fillId="0" borderId="0" xfId="2" applyFont="1" applyAlignment="1">
      <alignment vertical="top" wrapText="1"/>
    </xf>
    <xf numFmtId="0" fontId="9" fillId="0" borderId="0" xfId="3" applyFont="1" applyAlignment="1">
      <alignment horizontal="centerContinuous"/>
    </xf>
    <xf numFmtId="0" fontId="9" fillId="0" borderId="0" xfId="3" applyFont="1" applyAlignment="1"/>
    <xf numFmtId="0" fontId="2" fillId="0" borderId="1" xfId="3" applyFont="1" applyBorder="1" applyAlignment="1"/>
    <xf numFmtId="0" fontId="5" fillId="0" borderId="1" xfId="3" applyFont="1" applyBorder="1" applyAlignment="1"/>
    <xf numFmtId="0" fontId="2" fillId="0" borderId="0" xfId="3" applyFont="1">
      <alignment vertical="center"/>
    </xf>
    <xf numFmtId="0" fontId="2" fillId="0" borderId="2" xfId="3" applyFont="1" applyBorder="1" applyAlignment="1">
      <alignment horizontal="centerContinuous" vertical="center"/>
    </xf>
    <xf numFmtId="0" fontId="2" fillId="0" borderId="6" xfId="3" applyFont="1" applyBorder="1" applyAlignment="1">
      <alignment horizontal="centerContinuous" vertical="center"/>
    </xf>
    <xf numFmtId="0" fontId="2" fillId="0" borderId="11" xfId="3" applyFont="1" applyBorder="1" applyAlignment="1">
      <alignment horizontal="centerContinuous" vertical="center"/>
    </xf>
    <xf numFmtId="0" fontId="2" fillId="0" borderId="5" xfId="3" applyFont="1" applyBorder="1" applyAlignment="1">
      <alignment horizontal="centerContinuous" vertical="center"/>
    </xf>
    <xf numFmtId="0" fontId="2" fillId="0" borderId="7" xfId="3" applyFont="1" applyBorder="1" applyAlignment="1">
      <alignment horizontal="centerContinuous" vertical="center"/>
    </xf>
    <xf numFmtId="0" fontId="2" fillId="0" borderId="9" xfId="3" applyFont="1" applyBorder="1" applyAlignment="1">
      <alignment horizontal="centerContinuous" vertical="center"/>
    </xf>
    <xf numFmtId="0" fontId="2" fillId="0" borderId="3" xfId="3" applyFont="1" applyBorder="1" applyAlignment="1"/>
    <xf numFmtId="0" fontId="2" fillId="0" borderId="0" xfId="3" applyFont="1" applyAlignment="1">
      <alignment horizontal="left"/>
    </xf>
    <xf numFmtId="0" fontId="2" fillId="0" borderId="0" xfId="3" applyFont="1" applyAlignment="1"/>
    <xf numFmtId="0" fontId="2" fillId="0" borderId="7" xfId="3" applyFont="1" applyBorder="1" applyAlignment="1"/>
    <xf numFmtId="49" fontId="2" fillId="0" borderId="7" xfId="3" applyNumberFormat="1" applyFont="1" applyBorder="1">
      <alignment vertical="center"/>
    </xf>
    <xf numFmtId="49" fontId="36" fillId="0" borderId="7" xfId="3" applyNumberFormat="1" applyBorder="1">
      <alignment vertical="center"/>
    </xf>
    <xf numFmtId="0" fontId="2" fillId="0" borderId="4" xfId="3" applyFont="1" applyBorder="1" applyAlignment="1">
      <alignment vertical="top"/>
    </xf>
    <xf numFmtId="0" fontId="2" fillId="0" borderId="1" xfId="3" applyFont="1" applyBorder="1">
      <alignment vertical="center"/>
    </xf>
    <xf numFmtId="0" fontId="2" fillId="0" borderId="1" xfId="3" applyFont="1" applyBorder="1" applyAlignment="1">
      <alignment vertical="top"/>
    </xf>
    <xf numFmtId="49" fontId="36" fillId="0" borderId="1" xfId="3" applyNumberFormat="1" applyBorder="1">
      <alignment vertical="center"/>
    </xf>
    <xf numFmtId="49" fontId="36" fillId="0" borderId="18" xfId="3" applyNumberFormat="1" applyBorder="1">
      <alignment vertical="center"/>
    </xf>
    <xf numFmtId="0" fontId="2" fillId="0" borderId="0" xfId="3" applyFont="1" applyAlignment="1">
      <alignment horizontal="center"/>
    </xf>
    <xf numFmtId="0" fontId="2" fillId="0" borderId="8" xfId="3" applyFont="1" applyBorder="1" applyAlignment="1"/>
    <xf numFmtId="0" fontId="2" fillId="0" borderId="3" xfId="3" applyFont="1" applyBorder="1" applyAlignment="1">
      <alignment vertical="top"/>
    </xf>
    <xf numFmtId="0" fontId="2" fillId="0" borderId="8" xfId="3" applyFont="1" applyBorder="1" applyAlignment="1">
      <alignment vertical="top"/>
    </xf>
    <xf numFmtId="0" fontId="2" fillId="0" borderId="0" xfId="3" applyFont="1" applyAlignment="1">
      <alignment vertical="top"/>
    </xf>
    <xf numFmtId="0" fontId="2" fillId="0" borderId="5" xfId="3" applyFont="1" applyBorder="1" applyAlignment="1"/>
    <xf numFmtId="0" fontId="2" fillId="0" borderId="7" xfId="3" applyFont="1" applyBorder="1" applyAlignment="1">
      <alignment horizontal="center"/>
    </xf>
    <xf numFmtId="0" fontId="2" fillId="0" borderId="9" xfId="3" applyFont="1" applyBorder="1" applyAlignment="1"/>
    <xf numFmtId="0" fontId="2" fillId="0" borderId="3" xfId="3" applyFont="1" applyBorder="1">
      <alignment vertical="center"/>
    </xf>
    <xf numFmtId="0" fontId="2" fillId="0" borderId="8" xfId="3" applyFont="1" applyBorder="1">
      <alignment vertical="center"/>
    </xf>
    <xf numFmtId="0" fontId="2" fillId="0" borderId="4" xfId="3" applyFont="1" applyBorder="1">
      <alignment vertical="center"/>
    </xf>
    <xf numFmtId="0" fontId="2" fillId="0" borderId="10" xfId="3" applyFont="1" applyBorder="1">
      <alignment vertical="center"/>
    </xf>
    <xf numFmtId="0" fontId="2" fillId="0" borderId="5" xfId="3" applyFont="1" applyBorder="1">
      <alignment vertical="center"/>
    </xf>
    <xf numFmtId="0" fontId="2" fillId="0" borderId="7" xfId="3" applyFont="1" applyBorder="1" applyAlignment="1">
      <alignment horizontal="center" vertical="center"/>
    </xf>
    <xf numFmtId="0" fontId="2" fillId="0" borderId="9" xfId="3" applyFont="1" applyBorder="1">
      <alignment vertical="center"/>
    </xf>
    <xf numFmtId="0" fontId="2" fillId="0" borderId="7" xfId="3" applyFont="1" applyBorder="1">
      <alignment vertical="center"/>
    </xf>
    <xf numFmtId="0" fontId="36" fillId="0" borderId="7" xfId="3" applyBorder="1" applyAlignment="1">
      <alignment horizontal="center" vertical="center"/>
    </xf>
    <xf numFmtId="0" fontId="36" fillId="0" borderId="21" xfId="3" applyBorder="1" applyAlignment="1">
      <alignment horizontal="center" vertical="center"/>
    </xf>
    <xf numFmtId="0" fontId="36" fillId="0" borderId="1" xfId="3" applyBorder="1">
      <alignment vertical="center"/>
    </xf>
    <xf numFmtId="0" fontId="36" fillId="0" borderId="1" xfId="3" applyBorder="1" applyAlignment="1">
      <alignment horizontal="center" vertical="center"/>
    </xf>
    <xf numFmtId="0" fontId="36" fillId="0" borderId="18" xfId="3" applyBorder="1" applyAlignment="1">
      <alignment horizontal="center" vertical="center"/>
    </xf>
    <xf numFmtId="0" fontId="6" fillId="0" borderId="0" xfId="3" applyFont="1" applyAlignment="1"/>
    <xf numFmtId="0" fontId="37" fillId="0" borderId="0" xfId="0" applyFont="1" applyAlignment="1">
      <alignment horizontal="justify" vertical="distributed" wrapText="1"/>
    </xf>
    <xf numFmtId="0" fontId="38" fillId="0" borderId="0" xfId="0" applyFont="1" applyAlignment="1">
      <alignment horizontal="justify" vertical="center"/>
    </xf>
    <xf numFmtId="0" fontId="5" fillId="0" borderId="0" xfId="0" applyFont="1" applyAlignment="1">
      <alignment horizontal="distributed"/>
    </xf>
    <xf numFmtId="0" fontId="7" fillId="0" borderId="0" xfId="0" applyFont="1" applyAlignment="1">
      <alignment horizontal="distributed"/>
    </xf>
    <xf numFmtId="0" fontId="3" fillId="0" borderId="0" xfId="0" applyFont="1" applyAlignment="1">
      <alignment shrinkToFit="1"/>
    </xf>
    <xf numFmtId="0" fontId="0" fillId="0" borderId="0" xfId="0" applyAlignment="1">
      <alignment shrinkToFit="1"/>
    </xf>
    <xf numFmtId="0" fontId="3" fillId="0" borderId="0" xfId="0" applyFont="1" applyAlignment="1">
      <alignment horizontal="justify" vertical="top"/>
    </xf>
    <xf numFmtId="0" fontId="0" fillId="0" borderId="0" xfId="0" applyAlignment="1">
      <alignment horizontal="justify" vertical="center"/>
    </xf>
    <xf numFmtId="0" fontId="3" fillId="0" borderId="0" xfId="0" applyFont="1" applyAlignment="1">
      <alignment horizontal="justify" vertical="distributed" wrapText="1"/>
    </xf>
    <xf numFmtId="0" fontId="3" fillId="0" borderId="0" xfId="0" applyFont="1" applyAlignment="1">
      <alignment horizontal="left" vertical="distributed" wrapText="1"/>
    </xf>
    <xf numFmtId="0" fontId="3" fillId="0" borderId="0" xfId="0" applyFont="1" applyAlignment="1">
      <alignment horizontal="right"/>
    </xf>
    <xf numFmtId="0" fontId="8" fillId="0" borderId="0" xfId="0" applyFont="1" applyAlignment="1"/>
    <xf numFmtId="49" fontId="2" fillId="0" borderId="14" xfId="3" applyNumberFormat="1" applyFont="1" applyBorder="1" applyAlignment="1">
      <alignment horizontal="center" vertical="center"/>
    </xf>
    <xf numFmtId="49" fontId="36" fillId="0" borderId="7" xfId="3" applyNumberFormat="1" applyBorder="1" applyAlignment="1">
      <alignment horizontal="center" vertical="center"/>
    </xf>
    <xf numFmtId="49" fontId="36" fillId="0" borderId="9" xfId="3" applyNumberFormat="1" applyBorder="1" applyAlignment="1">
      <alignment horizontal="center" vertical="center"/>
    </xf>
    <xf numFmtId="49" fontId="36" fillId="0" borderId="15" xfId="3" applyNumberFormat="1" applyBorder="1" applyAlignment="1">
      <alignment horizontal="center" vertical="center"/>
    </xf>
    <xf numFmtId="49" fontId="36" fillId="0" borderId="17" xfId="3" applyNumberFormat="1" applyBorder="1" applyAlignment="1">
      <alignment horizontal="center" vertical="center"/>
    </xf>
    <xf numFmtId="49" fontId="36" fillId="0" borderId="20" xfId="3" applyNumberFormat="1" applyBorder="1" applyAlignment="1">
      <alignment horizontal="center" vertical="center"/>
    </xf>
    <xf numFmtId="49" fontId="2" fillId="0" borderId="5" xfId="3" applyNumberFormat="1" applyFont="1" applyBorder="1" applyAlignment="1">
      <alignment horizontal="center" vertical="center"/>
    </xf>
    <xf numFmtId="49" fontId="36" fillId="0" borderId="21" xfId="3" applyNumberFormat="1" applyBorder="1" applyAlignment="1">
      <alignment horizontal="center" vertical="center"/>
    </xf>
    <xf numFmtId="49" fontId="36" fillId="0" borderId="23" xfId="3" applyNumberFormat="1" applyBorder="1" applyAlignment="1">
      <alignment horizontal="center" vertical="center"/>
    </xf>
    <xf numFmtId="49" fontId="36" fillId="0" borderId="25" xfId="3" applyNumberFormat="1" applyBorder="1" applyAlignment="1">
      <alignment horizontal="center" vertical="center"/>
    </xf>
    <xf numFmtId="49" fontId="2" fillId="0" borderId="12" xfId="3" applyNumberFormat="1" applyFont="1" applyBorder="1" applyAlignment="1">
      <alignment horizontal="center" vertical="center"/>
    </xf>
    <xf numFmtId="49" fontId="2" fillId="0" borderId="16" xfId="3" applyNumberFormat="1" applyFont="1" applyBorder="1" applyAlignment="1">
      <alignment horizontal="center" vertical="center"/>
    </xf>
    <xf numFmtId="49" fontId="2" fillId="0" borderId="19" xfId="3" applyNumberFormat="1" applyFont="1" applyBorder="1" applyAlignment="1">
      <alignment horizontal="center" vertical="center"/>
    </xf>
    <xf numFmtId="49" fontId="2" fillId="0" borderId="15" xfId="3" applyNumberFormat="1" applyFont="1" applyBorder="1" applyAlignment="1">
      <alignment horizontal="center" vertical="center"/>
    </xf>
    <xf numFmtId="49" fontId="2" fillId="0" borderId="17" xfId="3" applyNumberFormat="1" applyFont="1" applyBorder="1" applyAlignment="1">
      <alignment horizontal="center" vertical="center"/>
    </xf>
    <xf numFmtId="49" fontId="2" fillId="0" borderId="20" xfId="3" applyNumberFormat="1" applyFont="1" applyBorder="1" applyAlignment="1">
      <alignment horizontal="center" vertical="center"/>
    </xf>
    <xf numFmtId="49" fontId="2" fillId="0" borderId="22" xfId="3" applyNumberFormat="1" applyFont="1" applyBorder="1" applyAlignment="1">
      <alignment horizontal="center" vertical="center"/>
    </xf>
    <xf numFmtId="49" fontId="36" fillId="0" borderId="16" xfId="3" applyNumberFormat="1" applyBorder="1" applyAlignment="1">
      <alignment horizontal="center" vertical="center"/>
    </xf>
    <xf numFmtId="49" fontId="36" fillId="0" borderId="24" xfId="3" applyNumberFormat="1" applyBorder="1" applyAlignment="1">
      <alignment horizontal="center" vertical="center"/>
    </xf>
    <xf numFmtId="0" fontId="2" fillId="0" borderId="7" xfId="3" applyFont="1" applyBorder="1">
      <alignment vertical="center"/>
    </xf>
    <xf numFmtId="0" fontId="36" fillId="0" borderId="7" xfId="3" applyBorder="1">
      <alignment vertical="center"/>
    </xf>
    <xf numFmtId="0" fontId="36" fillId="0" borderId="1" xfId="3" applyBorder="1">
      <alignment vertical="center"/>
    </xf>
    <xf numFmtId="0" fontId="5" fillId="0" borderId="1" xfId="3" applyFont="1" applyBorder="1" applyAlignment="1">
      <alignment horizontal="right"/>
    </xf>
    <xf numFmtId="0" fontId="36" fillId="0" borderId="1" xfId="3" applyBorder="1" applyAlignment="1">
      <alignment horizontal="right"/>
    </xf>
    <xf numFmtId="49" fontId="36" fillId="0" borderId="19" xfId="3" applyNumberFormat="1" applyBorder="1" applyAlignment="1">
      <alignment horizontal="center" vertical="center"/>
    </xf>
    <xf numFmtId="49" fontId="36" fillId="0" borderId="13" xfId="3" applyNumberFormat="1" applyBorder="1" applyAlignment="1">
      <alignment horizontal="center" vertical="center"/>
    </xf>
    <xf numFmtId="49" fontId="36" fillId="0" borderId="1" xfId="3" applyNumberFormat="1" applyBorder="1" applyAlignment="1">
      <alignment horizontal="center" vertical="center"/>
    </xf>
    <xf numFmtId="49" fontId="36" fillId="0" borderId="10" xfId="3" applyNumberFormat="1" applyBorder="1" applyAlignment="1">
      <alignment horizontal="center" vertical="center"/>
    </xf>
    <xf numFmtId="49" fontId="36" fillId="0" borderId="4" xfId="3" applyNumberFormat="1" applyBorder="1" applyAlignment="1">
      <alignment horizontal="center" vertical="center"/>
    </xf>
    <xf numFmtId="49" fontId="36" fillId="0" borderId="18" xfId="3" applyNumberFormat="1" applyBorder="1" applyAlignment="1">
      <alignment horizontal="center" vertical="center"/>
    </xf>
    <xf numFmtId="0" fontId="2"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1" xfId="0" applyBorder="1" applyAlignment="1">
      <alignment wrapText="1"/>
    </xf>
    <xf numFmtId="0" fontId="2" fillId="0" borderId="0" xfId="0" applyFont="1" applyAlignment="1">
      <alignment horizontal="distributed"/>
    </xf>
    <xf numFmtId="0" fontId="0" fillId="0" borderId="0" xfId="0" applyAlignment="1">
      <alignment horizontal="distributed"/>
    </xf>
    <xf numFmtId="0" fontId="2" fillId="0" borderId="0" xfId="0" applyFont="1" applyAlignment="1">
      <alignment shrinkToFit="1"/>
    </xf>
    <xf numFmtId="179" fontId="27" fillId="0" borderId="0" xfId="0" applyNumberFormat="1" applyFont="1" applyAlignment="1">
      <alignment horizontal="center"/>
    </xf>
    <xf numFmtId="0" fontId="0" fillId="0" borderId="0" xfId="0" applyAlignment="1"/>
    <xf numFmtId="180" fontId="5" fillId="0" borderId="75" xfId="0" applyNumberFormat="1" applyFont="1" applyBorder="1" applyAlignment="1"/>
    <xf numFmtId="180" fontId="18" fillId="0" borderId="75" xfId="0" applyNumberFormat="1" applyFont="1" applyBorder="1" applyAlignment="1"/>
    <xf numFmtId="177" fontId="5" fillId="0" borderId="75" xfId="0" applyNumberFormat="1" applyFont="1" applyBorder="1" applyAlignment="1"/>
    <xf numFmtId="177" fontId="18" fillId="0" borderId="75" xfId="0" applyNumberFormat="1" applyFont="1" applyBorder="1" applyAlignment="1"/>
    <xf numFmtId="180" fontId="5" fillId="0" borderId="37" xfId="0" applyNumberFormat="1" applyFont="1" applyBorder="1" applyAlignment="1"/>
    <xf numFmtId="180" fontId="18" fillId="0" borderId="37" xfId="0" applyNumberFormat="1" applyFont="1" applyBorder="1" applyAlignment="1"/>
    <xf numFmtId="177" fontId="5" fillId="0" borderId="37" xfId="0" applyNumberFormat="1" applyFont="1" applyBorder="1" applyAlignment="1"/>
    <xf numFmtId="177" fontId="18" fillId="0" borderId="37" xfId="0" applyNumberFormat="1" applyFont="1" applyBorder="1" applyAlignment="1"/>
    <xf numFmtId="180" fontId="5" fillId="0" borderId="64" xfId="0" applyNumberFormat="1" applyFont="1" applyBorder="1" applyAlignment="1"/>
    <xf numFmtId="180" fontId="18" fillId="0" borderId="64" xfId="0" applyNumberFormat="1" applyFont="1" applyBorder="1" applyAlignment="1"/>
    <xf numFmtId="177" fontId="5" fillId="0" borderId="64" xfId="0" applyNumberFormat="1" applyFont="1" applyBorder="1" applyAlignment="1"/>
    <xf numFmtId="177" fontId="18" fillId="0" borderId="64" xfId="0" applyNumberFormat="1" applyFont="1" applyBorder="1" applyAlignment="1"/>
    <xf numFmtId="180" fontId="5" fillId="0" borderId="67" xfId="0" applyNumberFormat="1" applyFont="1" applyBorder="1" applyAlignment="1"/>
    <xf numFmtId="180" fontId="18" fillId="0" borderId="67" xfId="0" applyNumberFormat="1" applyFont="1" applyBorder="1" applyAlignment="1"/>
    <xf numFmtId="177" fontId="5" fillId="0" borderId="67" xfId="0" applyNumberFormat="1" applyFont="1" applyBorder="1" applyAlignment="1"/>
    <xf numFmtId="177" fontId="18" fillId="0" borderId="67" xfId="0" applyNumberFormat="1" applyFont="1" applyBorder="1" applyAlignment="1"/>
    <xf numFmtId="180" fontId="5" fillId="0" borderId="73" xfId="0" applyNumberFormat="1" applyFont="1" applyBorder="1" applyAlignment="1"/>
    <xf numFmtId="180" fontId="18" fillId="0" borderId="73" xfId="0" applyNumberFormat="1" applyFont="1" applyBorder="1" applyAlignment="1"/>
    <xf numFmtId="177" fontId="5" fillId="0" borderId="73" xfId="0" applyNumberFormat="1" applyFont="1" applyBorder="1" applyAlignment="1"/>
    <xf numFmtId="177" fontId="18" fillId="0" borderId="73" xfId="0" applyNumberFormat="1" applyFont="1" applyBorder="1" applyAlignment="1"/>
    <xf numFmtId="180" fontId="5" fillId="0" borderId="79" xfId="0" applyNumberFormat="1" applyFont="1" applyBorder="1" applyAlignment="1"/>
    <xf numFmtId="180" fontId="18" fillId="0" borderId="79" xfId="0" applyNumberFormat="1" applyFont="1" applyBorder="1" applyAlignment="1"/>
    <xf numFmtId="177" fontId="5" fillId="0" borderId="79" xfId="0" applyNumberFormat="1" applyFont="1" applyBorder="1" applyAlignment="1"/>
    <xf numFmtId="177" fontId="18" fillId="0" borderId="79" xfId="0" applyNumberFormat="1" applyFont="1" applyBorder="1" applyAlignment="1"/>
    <xf numFmtId="180" fontId="5" fillId="0" borderId="0" xfId="0" applyNumberFormat="1" applyFont="1" applyAlignment="1"/>
    <xf numFmtId="180" fontId="18" fillId="0" borderId="0" xfId="0" applyNumberFormat="1" applyFont="1" applyAlignment="1"/>
    <xf numFmtId="177" fontId="5" fillId="0" borderId="0" xfId="0" applyNumberFormat="1" applyFont="1" applyAlignment="1"/>
    <xf numFmtId="177" fontId="18" fillId="0" borderId="0" xfId="0" applyNumberFormat="1" applyFont="1" applyAlignment="1"/>
    <xf numFmtId="179" fontId="3" fillId="0" borderId="1" xfId="0" applyNumberFormat="1" applyFont="1" applyBorder="1" applyAlignment="1">
      <alignment horizontal="center"/>
    </xf>
    <xf numFmtId="177" fontId="5" fillId="0" borderId="39" xfId="0" applyNumberFormat="1" applyFont="1" applyBorder="1" applyAlignment="1"/>
    <xf numFmtId="177" fontId="18" fillId="0" borderId="41" xfId="0" applyNumberFormat="1" applyFont="1" applyBorder="1" applyAlignment="1"/>
    <xf numFmtId="179" fontId="6" fillId="0" borderId="7" xfId="0" applyNumberFormat="1" applyFont="1" applyBorder="1" applyAlignment="1">
      <alignment horizontal="center" vertical="center"/>
    </xf>
    <xf numFmtId="0" fontId="15" fillId="0" borderId="7" xfId="0" applyFont="1" applyBorder="1">
      <alignment vertical="center"/>
    </xf>
    <xf numFmtId="0" fontId="15" fillId="0" borderId="9" xfId="0" applyFont="1" applyBorder="1">
      <alignment vertical="center"/>
    </xf>
    <xf numFmtId="0" fontId="15" fillId="0" borderId="17" xfId="0" applyFont="1" applyBorder="1">
      <alignment vertical="center"/>
    </xf>
    <xf numFmtId="0" fontId="15" fillId="0" borderId="20" xfId="0" applyFont="1" applyBorder="1">
      <alignment vertical="center"/>
    </xf>
    <xf numFmtId="177" fontId="5" fillId="0" borderId="2" xfId="0" applyNumberFormat="1" applyFont="1" applyBorder="1" applyAlignment="1"/>
    <xf numFmtId="177" fontId="18" fillId="0" borderId="42" xfId="0" applyNumberFormat="1" applyFont="1" applyBorder="1" applyAlignment="1"/>
    <xf numFmtId="177" fontId="5" fillId="0" borderId="40" xfId="0" applyNumberFormat="1" applyFont="1" applyBorder="1" applyAlignment="1"/>
    <xf numFmtId="177" fontId="18" fillId="0" borderId="43" xfId="0" applyNumberFormat="1" applyFont="1" applyBorder="1" applyAlignment="1"/>
    <xf numFmtId="179" fontId="6" fillId="0" borderId="0" xfId="0" applyNumberFormat="1" applyFont="1" applyAlignment="1">
      <alignment horizontal="center" wrapText="1"/>
    </xf>
    <xf numFmtId="0" fontId="15" fillId="0" borderId="0" xfId="0" applyFont="1" applyAlignment="1">
      <alignment horizontal="center"/>
    </xf>
    <xf numFmtId="0" fontId="16" fillId="0" borderId="36" xfId="0" applyFont="1" applyBorder="1" applyAlignment="1">
      <alignment horizontal="center" wrapText="1"/>
    </xf>
    <xf numFmtId="0" fontId="17" fillId="0" borderId="36" xfId="0" applyFont="1" applyBorder="1" applyAlignment="1">
      <alignment horizontal="center" wrapText="1"/>
    </xf>
    <xf numFmtId="180" fontId="5" fillId="0" borderId="32" xfId="0" applyNumberFormat="1" applyFont="1" applyBorder="1" applyAlignment="1"/>
    <xf numFmtId="180" fontId="18" fillId="0" borderId="32" xfId="0" applyNumberFormat="1" applyFont="1" applyBorder="1" applyAlignment="1"/>
    <xf numFmtId="177" fontId="5" fillId="0" borderId="32" xfId="0" applyNumberFormat="1" applyFont="1" applyBorder="1" applyAlignment="1"/>
    <xf numFmtId="177" fontId="18" fillId="0" borderId="32" xfId="0" applyNumberFormat="1" applyFont="1" applyBorder="1" applyAlignment="1"/>
    <xf numFmtId="181" fontId="5" fillId="0" borderId="56" xfId="0" applyNumberFormat="1" applyFont="1" applyBorder="1" applyAlignment="1">
      <alignment horizontal="right"/>
    </xf>
    <xf numFmtId="181" fontId="5" fillId="0" borderId="55" xfId="0" applyNumberFormat="1" applyFont="1" applyBorder="1" applyAlignment="1">
      <alignment horizontal="right"/>
    </xf>
    <xf numFmtId="180" fontId="5" fillId="0" borderId="36" xfId="0" applyNumberFormat="1" applyFont="1" applyBorder="1" applyAlignment="1"/>
    <xf numFmtId="180" fontId="18" fillId="0" borderId="36" xfId="0" applyNumberFormat="1" applyFont="1" applyBorder="1" applyAlignment="1"/>
    <xf numFmtId="177" fontId="5" fillId="0" borderId="36" xfId="0" applyNumberFormat="1" applyFont="1" applyBorder="1" applyAlignment="1"/>
    <xf numFmtId="177" fontId="18" fillId="0" borderId="36" xfId="0" applyNumberFormat="1" applyFont="1" applyBorder="1" applyAlignment="1"/>
    <xf numFmtId="179" fontId="6" fillId="0" borderId="39" xfId="0" applyNumberFormat="1" applyFont="1" applyBorder="1" applyAlignment="1">
      <alignment horizontal="center" wrapText="1"/>
    </xf>
    <xf numFmtId="0" fontId="15" fillId="0" borderId="5" xfId="0" applyFont="1" applyBorder="1" applyAlignment="1">
      <alignment horizontal="center" wrapText="1"/>
    </xf>
    <xf numFmtId="179" fontId="6" fillId="0" borderId="44" xfId="0" applyNumberFormat="1" applyFont="1" applyBorder="1" applyAlignment="1">
      <alignment horizontal="center" wrapText="1"/>
    </xf>
    <xf numFmtId="0" fontId="15" fillId="0" borderId="45" xfId="0" applyFont="1" applyBorder="1" applyAlignment="1">
      <alignment horizontal="center" wrapText="1"/>
    </xf>
    <xf numFmtId="179" fontId="6" fillId="0" borderId="48" xfId="0" applyNumberFormat="1" applyFont="1" applyBorder="1" applyAlignment="1">
      <alignment horizontal="center" vertical="center" wrapText="1"/>
    </xf>
    <xf numFmtId="179" fontId="6" fillId="0" borderId="37" xfId="0" applyNumberFormat="1" applyFont="1" applyBorder="1" applyAlignment="1">
      <alignment horizontal="center" vertical="center"/>
    </xf>
    <xf numFmtId="179" fontId="6" fillId="0" borderId="49" xfId="0" applyNumberFormat="1" applyFont="1" applyBorder="1" applyAlignment="1">
      <alignment horizontal="center" wrapText="1"/>
    </xf>
    <xf numFmtId="0" fontId="15" fillId="0" borderId="50" xfId="0" applyFont="1" applyBorder="1" applyAlignment="1">
      <alignment horizontal="center" wrapText="1"/>
    </xf>
    <xf numFmtId="179" fontId="6" fillId="0" borderId="31" xfId="0" applyNumberFormat="1" applyFont="1" applyBorder="1" applyAlignment="1">
      <alignment horizontal="center" wrapText="1"/>
    </xf>
    <xf numFmtId="0" fontId="15" fillId="0" borderId="7" xfId="0" applyFont="1" applyBorder="1" applyAlignment="1">
      <alignment horizontal="center"/>
    </xf>
    <xf numFmtId="179" fontId="6" fillId="0" borderId="53" xfId="0" applyNumberFormat="1" applyFont="1" applyBorder="1" applyAlignment="1">
      <alignment horizontal="center" wrapText="1"/>
    </xf>
    <xf numFmtId="0" fontId="15" fillId="0" borderId="54" xfId="0" applyFont="1" applyBorder="1" applyAlignment="1">
      <alignment horizontal="center"/>
    </xf>
    <xf numFmtId="177" fontId="5" fillId="2" borderId="2" xfId="0" applyNumberFormat="1" applyFont="1" applyFill="1" applyBorder="1" applyAlignment="1" applyProtection="1">
      <protection locked="0"/>
    </xf>
    <xf numFmtId="177" fontId="18" fillId="2" borderId="42" xfId="0" applyNumberFormat="1" applyFont="1" applyFill="1" applyBorder="1" applyAlignment="1" applyProtection="1">
      <protection locked="0"/>
    </xf>
    <xf numFmtId="177" fontId="5" fillId="2" borderId="40" xfId="0" applyNumberFormat="1" applyFont="1" applyFill="1" applyBorder="1" applyAlignment="1" applyProtection="1">
      <protection locked="0"/>
    </xf>
    <xf numFmtId="177" fontId="18" fillId="2" borderId="43" xfId="0" applyNumberFormat="1" applyFont="1" applyFill="1" applyBorder="1" applyAlignment="1" applyProtection="1">
      <protection locked="0"/>
    </xf>
    <xf numFmtId="179" fontId="6" fillId="0" borderId="28" xfId="0" applyNumberFormat="1" applyFont="1" applyBorder="1" applyAlignment="1">
      <alignment horizontal="center"/>
    </xf>
    <xf numFmtId="0" fontId="15" fillId="0" borderId="32" xfId="0" applyFont="1" applyBorder="1" applyAlignment="1">
      <alignment horizontal="center"/>
    </xf>
    <xf numFmtId="0" fontId="15" fillId="0" borderId="29" xfId="0" applyFont="1" applyBorder="1" applyAlignment="1">
      <alignment horizontal="center"/>
    </xf>
    <xf numFmtId="0" fontId="15" fillId="0" borderId="33"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179" fontId="6" fillId="0" borderId="32" xfId="0" applyNumberFormat="1" applyFont="1" applyBorder="1" applyAlignment="1">
      <alignment horizontal="center" wrapText="1"/>
    </xf>
    <xf numFmtId="0" fontId="0" fillId="0" borderId="32" xfId="0" applyBorder="1" applyAlignment="1">
      <alignment horizontal="center" wrapText="1"/>
    </xf>
    <xf numFmtId="0" fontId="15" fillId="0" borderId="35" xfId="0" applyFont="1" applyBorder="1" applyAlignment="1">
      <alignment horizontal="center" wrapText="1"/>
    </xf>
    <xf numFmtId="0" fontId="0" fillId="0" borderId="35" xfId="0" applyBorder="1" applyAlignment="1">
      <alignment horizontal="center" wrapText="1"/>
    </xf>
    <xf numFmtId="177" fontId="5" fillId="2" borderId="39" xfId="0" applyNumberFormat="1" applyFont="1" applyFill="1" applyBorder="1" applyAlignment="1" applyProtection="1">
      <protection locked="0"/>
    </xf>
    <xf numFmtId="177" fontId="18" fillId="2" borderId="41" xfId="0" applyNumberFormat="1" applyFont="1" applyFill="1" applyBorder="1" applyAlignment="1" applyProtection="1">
      <protection locked="0"/>
    </xf>
    <xf numFmtId="179" fontId="6" fillId="0" borderId="57" xfId="0" applyNumberFormat="1" applyFont="1" applyBorder="1" applyAlignment="1">
      <alignment horizontal="center" wrapText="1"/>
    </xf>
    <xf numFmtId="0" fontId="15" fillId="0" borderId="58" xfId="0" applyFont="1" applyBorder="1" applyAlignment="1">
      <alignment horizontal="center"/>
    </xf>
    <xf numFmtId="179" fontId="3" fillId="0" borderId="0" xfId="0" applyNumberFormat="1" applyFont="1" applyAlignment="1">
      <alignment horizontal="center"/>
    </xf>
    <xf numFmtId="179" fontId="2" fillId="0" borderId="0" xfId="0" applyNumberFormat="1" applyFont="1" applyAlignment="1" applyProtection="1">
      <alignment horizontal="right" shrinkToFit="1"/>
      <protection locked="0"/>
    </xf>
    <xf numFmtId="0" fontId="20" fillId="0" borderId="0" xfId="0" applyFont="1" applyAlignment="1" applyProtection="1">
      <alignment horizontal="right" shrinkToFit="1"/>
      <protection locked="0"/>
    </xf>
    <xf numFmtId="177" fontId="5" fillId="2" borderId="41" xfId="0" applyNumberFormat="1" applyFont="1" applyFill="1" applyBorder="1" applyAlignment="1" applyProtection="1">
      <protection locked="0"/>
    </xf>
    <xf numFmtId="0" fontId="31" fillId="0" borderId="0" xfId="2" applyFont="1" applyAlignment="1">
      <alignment horizontal="left" vertical="top" wrapText="1"/>
    </xf>
    <xf numFmtId="0" fontId="35" fillId="0" borderId="82" xfId="2" applyFont="1" applyBorder="1" applyAlignment="1">
      <alignment horizontal="center" vertical="center"/>
    </xf>
    <xf numFmtId="0" fontId="35" fillId="0" borderId="83" xfId="2" applyFont="1" applyBorder="1" applyAlignment="1">
      <alignment horizontal="center" vertical="center"/>
    </xf>
    <xf numFmtId="0" fontId="3" fillId="0" borderId="0" xfId="2" applyFont="1" applyAlignment="1">
      <alignment horizontal="right"/>
    </xf>
    <xf numFmtId="0" fontId="8" fillId="0" borderId="0" xfId="2" applyFont="1" applyAlignment="1"/>
    <xf numFmtId="0" fontId="5" fillId="0" borderId="0" xfId="2" applyFont="1" applyAlignment="1">
      <alignment horizontal="distributed"/>
    </xf>
    <xf numFmtId="0" fontId="7" fillId="0" borderId="0" xfId="2" applyFont="1" applyAlignment="1">
      <alignment horizontal="distributed"/>
    </xf>
    <xf numFmtId="0" fontId="3" fillId="0" borderId="0" xfId="2" applyFont="1" applyAlignment="1">
      <alignment shrinkToFit="1"/>
    </xf>
    <xf numFmtId="0" fontId="28" fillId="0" borderId="0" xfId="2" applyAlignment="1">
      <alignment shrinkToFit="1"/>
    </xf>
  </cellXfs>
  <cellStyles count="4">
    <cellStyle name="ハイパーリンク" xfId="1" builtinId="8"/>
    <cellStyle name="標準" xfId="0" builtinId="0"/>
    <cellStyle name="標準 2" xfId="3" xr:uid="{11503D37-4386-4F3D-9213-26B2FCB13E4B}"/>
    <cellStyle name="標準 4" xfId="2" xr:uid="{FF29F363-02E2-43C2-B29D-7DF4E68AA5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602DFBF6-3DE5-4702-999F-229F10F01C51}"/>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8D8710BB-F3EC-4BA1-8B3D-9043C42F9074}"/>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U48"/>
  <sheetViews>
    <sheetView view="pageBreakPreview" zoomScaleSheetLayoutView="100" workbookViewId="0">
      <selection activeCell="B24" sqref="B24"/>
    </sheetView>
  </sheetViews>
  <sheetFormatPr defaultColWidth="9.33203125" defaultRowHeight="12" x14ac:dyDescent="0.2"/>
  <cols>
    <col min="1" max="255" width="2" style="1" customWidth="1"/>
    <col min="256" max="256" width="9.33203125" style="1" customWidth="1"/>
    <col min="257" max="16384" width="9.33203125" style="1"/>
  </cols>
  <sheetData>
    <row r="2" spans="2:53" ht="18.75" customHeight="1" x14ac:dyDescent="0.2">
      <c r="B2" s="1" t="s">
        <v>60</v>
      </c>
    </row>
    <row r="3" spans="2:53" ht="18.75" customHeight="1" x14ac:dyDescent="0.2">
      <c r="AH3" s="241" t="s">
        <v>61</v>
      </c>
      <c r="AI3" s="242"/>
      <c r="AJ3" s="242"/>
      <c r="AK3" s="242"/>
      <c r="AL3" s="242"/>
      <c r="AM3" s="242"/>
      <c r="AN3" s="242"/>
      <c r="AO3" s="242"/>
      <c r="AP3" s="242"/>
      <c r="AQ3" s="242"/>
      <c r="AR3" s="242"/>
      <c r="AS3" s="242"/>
      <c r="AT3" s="242"/>
      <c r="AU3" s="242"/>
      <c r="AV3" s="242"/>
      <c r="AW3" s="242"/>
      <c r="AX3" s="242"/>
      <c r="AY3" s="242"/>
      <c r="AZ3" s="242"/>
    </row>
    <row r="4" spans="2:53" ht="18.75" customHeight="1" x14ac:dyDescent="0.2"/>
    <row r="5" spans="2:53" ht="21" x14ac:dyDescent="0.3">
      <c r="B5" s="4" t="s">
        <v>59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2:53" ht="18.75" customHeight="1" x14ac:dyDescent="0.2"/>
    <row r="7" spans="2:53" ht="18.75" customHeight="1" x14ac:dyDescent="0.2"/>
    <row r="8" spans="2:53" s="2" customFormat="1" ht="18.75" customHeight="1" x14ac:dyDescent="0.2">
      <c r="B8" s="2" t="s">
        <v>43</v>
      </c>
    </row>
    <row r="9" spans="2:53" s="2" customFormat="1" ht="18.75" customHeight="1" x14ac:dyDescent="0.2"/>
    <row r="10" spans="2:53" s="2" customFormat="1" ht="18.75" customHeight="1" x14ac:dyDescent="0.2"/>
    <row r="11" spans="2:53" s="2" customFormat="1" ht="18.75" customHeight="1" x14ac:dyDescent="0.2">
      <c r="T11" s="233" t="s">
        <v>32</v>
      </c>
      <c r="U11" s="234"/>
      <c r="V11" s="234"/>
      <c r="W11" s="234"/>
      <c r="X11" s="234"/>
      <c r="Y11" s="234"/>
      <c r="Z11" s="234"/>
      <c r="AA11" s="234"/>
      <c r="AB11" s="234"/>
      <c r="AE11" s="235"/>
      <c r="AF11" s="236"/>
      <c r="AG11" s="236"/>
      <c r="AH11" s="236"/>
      <c r="AI11" s="236"/>
      <c r="AJ11" s="236"/>
      <c r="AK11" s="236"/>
      <c r="AL11" s="236"/>
      <c r="AM11" s="236"/>
      <c r="AN11" s="236"/>
      <c r="AO11" s="236"/>
      <c r="AP11" s="236"/>
      <c r="AQ11" s="236"/>
      <c r="AR11" s="236"/>
      <c r="AS11" s="236"/>
      <c r="AT11" s="236"/>
      <c r="AU11" s="236"/>
      <c r="AV11" s="236"/>
      <c r="AW11" s="236"/>
      <c r="AX11" s="236"/>
      <c r="AY11" s="236"/>
    </row>
    <row r="12" spans="2:53" s="2" customFormat="1" ht="18.75" customHeight="1" x14ac:dyDescent="0.2">
      <c r="T12" s="233" t="s">
        <v>40</v>
      </c>
      <c r="U12" s="234"/>
      <c r="V12" s="234"/>
      <c r="W12" s="234"/>
      <c r="X12" s="234"/>
      <c r="Y12" s="234"/>
      <c r="Z12" s="234"/>
      <c r="AA12" s="234"/>
      <c r="AB12" s="234"/>
      <c r="AE12" s="235"/>
      <c r="AF12" s="236"/>
      <c r="AG12" s="236"/>
      <c r="AH12" s="236"/>
      <c r="AI12" s="236"/>
      <c r="AJ12" s="236"/>
      <c r="AK12" s="236"/>
      <c r="AL12" s="236"/>
      <c r="AM12" s="236"/>
      <c r="AN12" s="236"/>
      <c r="AO12" s="236"/>
      <c r="AP12" s="236"/>
      <c r="AQ12" s="236"/>
      <c r="AR12" s="236"/>
      <c r="AS12" s="236"/>
      <c r="AT12" s="236"/>
      <c r="AU12" s="236"/>
      <c r="AV12" s="236"/>
      <c r="AW12" s="236"/>
      <c r="AX12" s="236"/>
      <c r="AY12" s="236"/>
    </row>
    <row r="13" spans="2:53" s="2" customFormat="1" ht="18.75" customHeight="1" x14ac:dyDescent="0.2">
      <c r="T13" s="233" t="s">
        <v>57</v>
      </c>
      <c r="U13" s="234"/>
      <c r="V13" s="234"/>
      <c r="W13" s="234"/>
      <c r="X13" s="234"/>
      <c r="Y13" s="234"/>
      <c r="Z13" s="234"/>
      <c r="AA13" s="234"/>
      <c r="AB13" s="234"/>
      <c r="AE13" s="235"/>
      <c r="AF13" s="236"/>
      <c r="AG13" s="236"/>
      <c r="AH13" s="236"/>
      <c r="AI13" s="236"/>
      <c r="AJ13" s="236"/>
      <c r="AK13" s="236"/>
      <c r="AL13" s="236"/>
      <c r="AM13" s="236"/>
      <c r="AN13" s="236"/>
      <c r="AO13" s="236"/>
      <c r="AP13" s="236"/>
      <c r="AQ13" s="236"/>
      <c r="AR13" s="236"/>
      <c r="AS13" s="236"/>
      <c r="AT13" s="236"/>
      <c r="AU13" s="236"/>
      <c r="AV13" s="236"/>
      <c r="AW13" s="236"/>
      <c r="AX13" s="236"/>
      <c r="AY13" s="236"/>
      <c r="AZ13" s="9"/>
    </row>
    <row r="14" spans="2:53" s="2" customFormat="1" ht="18.75" customHeight="1" x14ac:dyDescent="0.2"/>
    <row r="15" spans="2:53" s="2" customFormat="1" ht="18.75" customHeight="1" x14ac:dyDescent="0.2">
      <c r="B15" s="240" t="s">
        <v>171</v>
      </c>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row>
    <row r="16" spans="2:53" s="2" customFormat="1" ht="18.75" customHeight="1" x14ac:dyDescent="0.2">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row>
    <row r="17" spans="2:125" s="2" customFormat="1" ht="14" x14ac:dyDescent="0.2">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row>
    <row r="18" spans="2:125" s="2" customFormat="1" ht="18.75" customHeight="1" x14ac:dyDescent="0.2">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row>
    <row r="19" spans="2:125" s="2" customFormat="1" ht="18.75" customHeight="1" x14ac:dyDescent="0.2">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CC19" s="160"/>
    </row>
    <row r="20" spans="2:125" s="2" customFormat="1" ht="18.75" customHeight="1" x14ac:dyDescent="0.2">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row>
    <row r="21" spans="2:125" s="2" customFormat="1" ht="18.75" customHeight="1" x14ac:dyDescent="0.2">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row>
    <row r="22" spans="2:125" s="2" customFormat="1" ht="18.75" customHeight="1" x14ac:dyDescent="0.2">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row>
    <row r="23" spans="2:125" s="2" customFormat="1" ht="18.75" customHeight="1" x14ac:dyDescent="0.2">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row>
    <row r="24" spans="2:125" s="2" customFormat="1" ht="18.75" customHeight="1" x14ac:dyDescent="0.2">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row>
    <row r="25" spans="2:125" s="3" customFormat="1" ht="18.75" customHeight="1" x14ac:dyDescent="0.2">
      <c r="B25" s="3" t="s">
        <v>37</v>
      </c>
      <c r="D25" s="239" t="s">
        <v>71</v>
      </c>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row>
    <row r="26" spans="2:125" s="2" customFormat="1" ht="18.75" customHeight="1" x14ac:dyDescent="0.2">
      <c r="C26" s="7"/>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row>
    <row r="27" spans="2:125" s="2" customFormat="1" ht="3.75" customHeight="1" x14ac:dyDescent="0.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row>
    <row r="28" spans="2:125" s="3" customFormat="1" ht="18.75" customHeight="1" x14ac:dyDescent="0.2">
      <c r="B28" s="3" t="s">
        <v>42</v>
      </c>
      <c r="D28" s="239" t="s">
        <v>72</v>
      </c>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row>
    <row r="29" spans="2:125" s="2" customFormat="1" ht="18.75" customHeight="1" x14ac:dyDescent="0.2">
      <c r="C29" s="7"/>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row>
    <row r="30" spans="2:125" s="2" customFormat="1" ht="3.75"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row>
    <row r="31" spans="2:125" s="3" customFormat="1" ht="18.75" customHeight="1" x14ac:dyDescent="0.2">
      <c r="B31" s="3" t="s">
        <v>34</v>
      </c>
      <c r="D31" s="239" t="s">
        <v>73</v>
      </c>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row>
    <row r="32" spans="2:125" s="3" customFormat="1" ht="18.75" customHeight="1" x14ac:dyDescent="0.2">
      <c r="D32" s="239"/>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row>
    <row r="33" spans="2:125" s="3" customFormat="1" ht="18.75" customHeight="1" x14ac:dyDescent="0.2">
      <c r="D33" s="239"/>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row>
    <row r="34" spans="2:125" s="2" customFormat="1" ht="18.75" customHeight="1" x14ac:dyDescent="0.2">
      <c r="C34" s="7"/>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row>
    <row r="35" spans="2:125" s="2" customFormat="1" ht="3.75" customHeight="1"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row>
    <row r="36" spans="2:125" s="3" customFormat="1" ht="21" customHeight="1" x14ac:dyDescent="0.2">
      <c r="B36" s="3" t="s">
        <v>28</v>
      </c>
      <c r="D36" s="239" t="s">
        <v>84</v>
      </c>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row>
    <row r="37" spans="2:125" s="3" customFormat="1" ht="21" customHeight="1" x14ac:dyDescent="0.2">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row>
    <row r="38" spans="2:125" s="2" customFormat="1" ht="21" customHeight="1" x14ac:dyDescent="0.2">
      <c r="C38" s="7"/>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row>
    <row r="39" spans="2:125" s="2" customFormat="1" ht="21" customHeight="1" x14ac:dyDescent="0.2">
      <c r="C39" s="7"/>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2:125" s="2" customFormat="1" ht="21" customHeight="1" x14ac:dyDescent="0.2">
      <c r="C40" s="7"/>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2">
      <c r="C41" s="7"/>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2">
      <c r="C42" s="7"/>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3.75" customHeight="1"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row>
    <row r="44" spans="2:125" s="3" customFormat="1" ht="18.75" customHeight="1" x14ac:dyDescent="0.2">
      <c r="B44" s="3" t="s">
        <v>41</v>
      </c>
      <c r="D44" s="237" t="s">
        <v>146</v>
      </c>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row>
    <row r="45" spans="2:125" s="2" customFormat="1" ht="3.75" customHeight="1" x14ac:dyDescent="0.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row>
    <row r="46" spans="2:125" s="3" customFormat="1" ht="18.75" customHeight="1" x14ac:dyDescent="0.2">
      <c r="B46" s="3" t="s">
        <v>147</v>
      </c>
      <c r="D46" s="231" t="s">
        <v>148</v>
      </c>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row>
    <row r="47" spans="2:125" s="2" customFormat="1" ht="18.75" customHeight="1" x14ac:dyDescent="0.2">
      <c r="C47" s="7"/>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2:125" s="2" customFormat="1" ht="12.75"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sheetData>
  <mergeCells count="14">
    <mergeCell ref="AH3:AZ3"/>
    <mergeCell ref="T11:AB11"/>
    <mergeCell ref="AE11:AY11"/>
    <mergeCell ref="T12:AB12"/>
    <mergeCell ref="AE12:AY12"/>
    <mergeCell ref="D46:BA47"/>
    <mergeCell ref="T13:AB13"/>
    <mergeCell ref="AE13:AY13"/>
    <mergeCell ref="D44:BA44"/>
    <mergeCell ref="D25:BA26"/>
    <mergeCell ref="D28:BA29"/>
    <mergeCell ref="D31:BA34"/>
    <mergeCell ref="D36:BA42"/>
    <mergeCell ref="B15:BA23"/>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C43"/>
  <sheetViews>
    <sheetView view="pageBreakPreview" topLeftCell="A34" zoomScaleNormal="130" zoomScaleSheetLayoutView="100" workbookViewId="0">
      <selection activeCell="R18" sqref="R18"/>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27</v>
      </c>
    </row>
    <row r="2" spans="2:55" ht="12.75" customHeight="1" x14ac:dyDescent="0.2">
      <c r="B2" s="1" t="s">
        <v>58</v>
      </c>
    </row>
    <row r="4" spans="2:55" s="188" customFormat="1" ht="21" x14ac:dyDescent="0.3">
      <c r="B4" s="4" t="s">
        <v>149</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row>
    <row r="7" spans="2:55" s="6" customFormat="1" ht="12.75" customHeight="1" x14ac:dyDescent="0.2">
      <c r="AC7" s="189" t="s">
        <v>40</v>
      </c>
      <c r="AD7" s="190"/>
      <c r="AE7" s="190"/>
      <c r="AF7" s="190"/>
      <c r="AG7" s="190"/>
      <c r="AH7" s="190"/>
      <c r="AI7" s="190"/>
      <c r="AJ7" s="190"/>
      <c r="AK7" s="190"/>
      <c r="AL7" s="265"/>
      <c r="AM7" s="266"/>
      <c r="AN7" s="266"/>
      <c r="AO7" s="266"/>
      <c r="AP7" s="266"/>
      <c r="AQ7" s="266"/>
      <c r="AR7" s="266"/>
      <c r="AS7" s="266"/>
      <c r="AT7" s="266"/>
      <c r="AU7" s="266"/>
      <c r="AV7" s="266"/>
      <c r="AW7" s="266"/>
      <c r="AX7" s="266"/>
      <c r="AY7" s="266"/>
      <c r="AZ7" s="266"/>
      <c r="BA7" s="266"/>
      <c r="BB7" s="266"/>
      <c r="BC7" s="266"/>
    </row>
    <row r="10" spans="2:55" s="2" customFormat="1" ht="15" customHeight="1" x14ac:dyDescent="0.2">
      <c r="B10" s="2" t="s">
        <v>83</v>
      </c>
    </row>
    <row r="11" spans="2:55" s="2" customFormat="1" ht="15" customHeight="1" x14ac:dyDescent="0.2"/>
    <row r="12" spans="2:55" s="2" customFormat="1" ht="18" customHeight="1" x14ac:dyDescent="0.2">
      <c r="B12" s="3"/>
      <c r="C12" s="3" t="s">
        <v>150</v>
      </c>
    </row>
    <row r="13" spans="2:55" s="191" customFormat="1" ht="18" customHeight="1" x14ac:dyDescent="0.2">
      <c r="C13" s="192" t="s">
        <v>15</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4"/>
      <c r="AI13" s="195"/>
      <c r="AJ13" s="196"/>
      <c r="AK13" s="196"/>
      <c r="AL13" s="196"/>
      <c r="AM13" s="196"/>
      <c r="AN13" s="196"/>
      <c r="AO13" s="196"/>
      <c r="AP13" s="196"/>
      <c r="AQ13" s="196"/>
      <c r="AR13" s="197"/>
      <c r="AS13" s="195" t="s">
        <v>81</v>
      </c>
      <c r="AT13" s="196"/>
      <c r="AU13" s="196"/>
      <c r="AV13" s="196"/>
      <c r="AW13" s="196"/>
      <c r="AX13" s="196"/>
      <c r="AY13" s="196"/>
      <c r="AZ13" s="196"/>
      <c r="BA13" s="196"/>
      <c r="BB13" s="196"/>
      <c r="BC13" s="197"/>
    </row>
    <row r="14" spans="2:55" ht="30" customHeight="1" x14ac:dyDescent="0.2">
      <c r="C14" s="198"/>
      <c r="D14" s="199" t="s">
        <v>80</v>
      </c>
      <c r="E14" s="200"/>
      <c r="F14" s="201"/>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2"/>
      <c r="AJ14" s="203"/>
      <c r="AK14" s="203"/>
      <c r="AL14" s="203"/>
      <c r="AM14" s="203"/>
      <c r="AN14" s="203"/>
      <c r="AO14" s="203"/>
      <c r="AP14" s="203"/>
      <c r="AQ14" s="203"/>
      <c r="AR14" s="203"/>
      <c r="AS14" s="253" t="s">
        <v>76</v>
      </c>
      <c r="AT14" s="260"/>
      <c r="AU14" s="260"/>
      <c r="AV14" s="260"/>
      <c r="AW14" s="260"/>
      <c r="AX14" s="260"/>
      <c r="AY14" s="260"/>
      <c r="AZ14" s="260"/>
      <c r="BA14" s="260"/>
      <c r="BB14" s="260"/>
      <c r="BC14" s="261"/>
    </row>
    <row r="15" spans="2:55" s="10" customFormat="1" ht="30" customHeight="1" x14ac:dyDescent="0.2">
      <c r="C15" s="204"/>
      <c r="D15" s="205" t="s">
        <v>70</v>
      </c>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7"/>
      <c r="AJ15" s="207"/>
      <c r="AK15" s="207"/>
      <c r="AL15" s="207"/>
      <c r="AM15" s="207"/>
      <c r="AN15" s="207"/>
      <c r="AO15" s="207"/>
      <c r="AP15" s="207"/>
      <c r="AQ15" s="207"/>
      <c r="AR15" s="208"/>
      <c r="AS15" s="246"/>
      <c r="AT15" s="247"/>
      <c r="AU15" s="247"/>
      <c r="AV15" s="247"/>
      <c r="AW15" s="247"/>
      <c r="AX15" s="247"/>
      <c r="AY15" s="247"/>
      <c r="AZ15" s="247"/>
      <c r="BA15" s="247"/>
      <c r="BB15" s="247"/>
      <c r="BC15" s="252"/>
    </row>
    <row r="16" spans="2:55" ht="15" customHeight="1" x14ac:dyDescent="0.2"/>
    <row r="17" spans="2:55" s="2" customFormat="1" ht="18" customHeight="1" x14ac:dyDescent="0.2">
      <c r="B17" s="3"/>
      <c r="C17" s="3" t="s">
        <v>151</v>
      </c>
    </row>
    <row r="18" spans="2:55" s="191" customFormat="1" ht="18" customHeight="1" x14ac:dyDescent="0.2">
      <c r="C18" s="192" t="s">
        <v>30</v>
      </c>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4"/>
      <c r="AI18" s="195" t="s">
        <v>74</v>
      </c>
      <c r="AJ18" s="196"/>
      <c r="AK18" s="196"/>
      <c r="AL18" s="196"/>
      <c r="AM18" s="196"/>
      <c r="AN18" s="196"/>
      <c r="AO18" s="196"/>
      <c r="AP18" s="196"/>
      <c r="AQ18" s="196"/>
      <c r="AR18" s="197"/>
      <c r="AS18" s="195" t="s">
        <v>75</v>
      </c>
      <c r="AT18" s="196"/>
      <c r="AU18" s="196"/>
      <c r="AV18" s="196"/>
      <c r="AW18" s="196"/>
      <c r="AX18" s="196"/>
      <c r="AY18" s="196"/>
      <c r="AZ18" s="196"/>
      <c r="BA18" s="196"/>
      <c r="BB18" s="196"/>
      <c r="BC18" s="197"/>
    </row>
    <row r="19" spans="2:55" ht="30" customHeight="1" x14ac:dyDescent="0.2">
      <c r="C19" s="198"/>
      <c r="D19" s="209" t="s">
        <v>37</v>
      </c>
      <c r="E19" s="210"/>
      <c r="F19" s="198"/>
      <c r="G19" s="200" t="s">
        <v>152</v>
      </c>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53" t="s">
        <v>76</v>
      </c>
      <c r="AJ19" s="260"/>
      <c r="AK19" s="260"/>
      <c r="AL19" s="260"/>
      <c r="AM19" s="260"/>
      <c r="AN19" s="260"/>
      <c r="AO19" s="260"/>
      <c r="AP19" s="260"/>
      <c r="AQ19" s="260"/>
      <c r="AR19" s="267"/>
      <c r="AS19" s="259" t="s">
        <v>76</v>
      </c>
      <c r="AT19" s="260"/>
      <c r="AU19" s="260"/>
      <c r="AV19" s="260"/>
      <c r="AW19" s="260"/>
      <c r="AX19" s="260"/>
      <c r="AY19" s="260"/>
      <c r="AZ19" s="260"/>
      <c r="BA19" s="260"/>
      <c r="BB19" s="260"/>
      <c r="BC19" s="261"/>
    </row>
    <row r="20" spans="2:55" s="10" customFormat="1" ht="30" customHeight="1" x14ac:dyDescent="0.2">
      <c r="C20" s="211"/>
      <c r="E20" s="212"/>
      <c r="F20" s="211"/>
      <c r="G20" s="213" t="s">
        <v>36</v>
      </c>
      <c r="AI20" s="268"/>
      <c r="AJ20" s="269"/>
      <c r="AK20" s="269"/>
      <c r="AL20" s="269"/>
      <c r="AM20" s="269"/>
      <c r="AN20" s="269"/>
      <c r="AO20" s="269"/>
      <c r="AP20" s="269"/>
      <c r="AQ20" s="269"/>
      <c r="AR20" s="270"/>
      <c r="AS20" s="271"/>
      <c r="AT20" s="269"/>
      <c r="AU20" s="269"/>
      <c r="AV20" s="269"/>
      <c r="AW20" s="269"/>
      <c r="AX20" s="269"/>
      <c r="AY20" s="269"/>
      <c r="AZ20" s="269"/>
      <c r="BA20" s="269"/>
      <c r="BB20" s="269"/>
      <c r="BC20" s="272"/>
    </row>
    <row r="21" spans="2:55" ht="30" customHeight="1" x14ac:dyDescent="0.2">
      <c r="C21" s="214"/>
      <c r="D21" s="215" t="s">
        <v>35</v>
      </c>
      <c r="E21" s="216"/>
      <c r="F21" s="214"/>
      <c r="G21" s="201" t="s">
        <v>153</v>
      </c>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43" t="s">
        <v>76</v>
      </c>
      <c r="AJ21" s="244"/>
      <c r="AK21" s="244"/>
      <c r="AL21" s="244"/>
      <c r="AM21" s="244"/>
      <c r="AN21" s="244"/>
      <c r="AO21" s="244"/>
      <c r="AP21" s="244"/>
      <c r="AQ21" s="244"/>
      <c r="AR21" s="245"/>
      <c r="AS21" s="249" t="s">
        <v>76</v>
      </c>
      <c r="AT21" s="244"/>
      <c r="AU21" s="244"/>
      <c r="AV21" s="244"/>
      <c r="AW21" s="244"/>
      <c r="AX21" s="244"/>
      <c r="AY21" s="244"/>
      <c r="AZ21" s="244"/>
      <c r="BA21" s="244"/>
      <c r="BB21" s="244"/>
      <c r="BC21" s="250"/>
    </row>
    <row r="22" spans="2:55" s="191" customFormat="1" ht="30" customHeight="1" x14ac:dyDescent="0.2">
      <c r="C22" s="217"/>
      <c r="E22" s="218"/>
      <c r="F22" s="217"/>
      <c r="AI22" s="268"/>
      <c r="AJ22" s="269"/>
      <c r="AK22" s="269"/>
      <c r="AL22" s="269"/>
      <c r="AM22" s="269"/>
      <c r="AN22" s="269"/>
      <c r="AO22" s="269"/>
      <c r="AP22" s="269"/>
      <c r="AQ22" s="269"/>
      <c r="AR22" s="270"/>
      <c r="AS22" s="271"/>
      <c r="AT22" s="269"/>
      <c r="AU22" s="269"/>
      <c r="AV22" s="269"/>
      <c r="AW22" s="269"/>
      <c r="AX22" s="269"/>
      <c r="AY22" s="269"/>
      <c r="AZ22" s="269"/>
      <c r="BA22" s="269"/>
      <c r="BB22" s="269"/>
      <c r="BC22" s="272"/>
    </row>
    <row r="23" spans="2:55" ht="30" customHeight="1" x14ac:dyDescent="0.2">
      <c r="C23" s="214"/>
      <c r="D23" s="215" t="s">
        <v>34</v>
      </c>
      <c r="E23" s="216"/>
      <c r="F23" s="214"/>
      <c r="G23" s="201" t="s">
        <v>154</v>
      </c>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43" t="s">
        <v>76</v>
      </c>
      <c r="AJ23" s="244"/>
      <c r="AK23" s="244"/>
      <c r="AL23" s="244"/>
      <c r="AM23" s="244"/>
      <c r="AN23" s="244"/>
      <c r="AO23" s="244"/>
      <c r="AP23" s="244"/>
      <c r="AQ23" s="244"/>
      <c r="AR23" s="245"/>
      <c r="AS23" s="249" t="s">
        <v>76</v>
      </c>
      <c r="AT23" s="244"/>
      <c r="AU23" s="244"/>
      <c r="AV23" s="244"/>
      <c r="AW23" s="244"/>
      <c r="AX23" s="244"/>
      <c r="AY23" s="244"/>
      <c r="AZ23" s="244"/>
      <c r="BA23" s="244"/>
      <c r="BB23" s="244"/>
      <c r="BC23" s="250"/>
    </row>
    <row r="24" spans="2:55" s="191" customFormat="1" ht="30" customHeight="1" x14ac:dyDescent="0.2">
      <c r="C24" s="219"/>
      <c r="D24" s="205"/>
      <c r="E24" s="220"/>
      <c r="F24" s="219"/>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46"/>
      <c r="AJ24" s="247"/>
      <c r="AK24" s="247"/>
      <c r="AL24" s="247"/>
      <c r="AM24" s="247"/>
      <c r="AN24" s="247"/>
      <c r="AO24" s="247"/>
      <c r="AP24" s="247"/>
      <c r="AQ24" s="247"/>
      <c r="AR24" s="248"/>
      <c r="AS24" s="251"/>
      <c r="AT24" s="247"/>
      <c r="AU24" s="247"/>
      <c r="AV24" s="247"/>
      <c r="AW24" s="247"/>
      <c r="AX24" s="247"/>
      <c r="AY24" s="247"/>
      <c r="AZ24" s="247"/>
      <c r="BA24" s="247"/>
      <c r="BB24" s="247"/>
      <c r="BC24" s="252"/>
    </row>
    <row r="25" spans="2:55" s="191" customFormat="1" ht="18" customHeight="1" x14ac:dyDescent="0.2"/>
    <row r="26" spans="2:55" s="191" customFormat="1" ht="18" customHeight="1" x14ac:dyDescent="0.2">
      <c r="C26" s="192" t="s">
        <v>30</v>
      </c>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4"/>
      <c r="AI26" s="195" t="s">
        <v>77</v>
      </c>
      <c r="AJ26" s="196"/>
      <c r="AK26" s="196"/>
      <c r="AL26" s="196"/>
      <c r="AM26" s="196"/>
      <c r="AN26" s="196"/>
      <c r="AO26" s="196"/>
      <c r="AP26" s="196"/>
      <c r="AQ26" s="196"/>
      <c r="AR26" s="197"/>
      <c r="AS26" s="195" t="s">
        <v>75</v>
      </c>
      <c r="AT26" s="196"/>
      <c r="AU26" s="196"/>
      <c r="AV26" s="196"/>
      <c r="AW26" s="196"/>
      <c r="AX26" s="196"/>
      <c r="AY26" s="196"/>
      <c r="AZ26" s="196"/>
      <c r="BA26" s="196"/>
      <c r="BB26" s="196"/>
      <c r="BC26" s="197"/>
    </row>
    <row r="27" spans="2:55" s="191" customFormat="1" ht="30" customHeight="1" x14ac:dyDescent="0.2">
      <c r="C27" s="221"/>
      <c r="D27" s="222" t="s">
        <v>28</v>
      </c>
      <c r="E27" s="223"/>
      <c r="F27" s="224"/>
      <c r="G27" s="224" t="s">
        <v>155</v>
      </c>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53" t="s">
        <v>48</v>
      </c>
      <c r="AJ27" s="254"/>
      <c r="AK27" s="254"/>
      <c r="AL27" s="254"/>
      <c r="AM27" s="254"/>
      <c r="AN27" s="254"/>
      <c r="AO27" s="254"/>
      <c r="AP27" s="254"/>
      <c r="AQ27" s="254"/>
      <c r="AR27" s="255"/>
      <c r="AS27" s="259" t="s">
        <v>76</v>
      </c>
      <c r="AT27" s="260"/>
      <c r="AU27" s="260"/>
      <c r="AV27" s="260"/>
      <c r="AW27" s="260"/>
      <c r="AX27" s="260"/>
      <c r="AY27" s="260"/>
      <c r="AZ27" s="260"/>
      <c r="BA27" s="260"/>
      <c r="BB27" s="260"/>
      <c r="BC27" s="261"/>
    </row>
    <row r="28" spans="2:55" s="191" customFormat="1" ht="30" customHeight="1" x14ac:dyDescent="0.2">
      <c r="C28" s="219"/>
      <c r="D28" s="205"/>
      <c r="E28" s="220"/>
      <c r="F28" s="205"/>
      <c r="G28" s="205" t="s">
        <v>156</v>
      </c>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56"/>
      <c r="AJ28" s="257"/>
      <c r="AK28" s="257"/>
      <c r="AL28" s="257"/>
      <c r="AM28" s="257"/>
      <c r="AN28" s="257"/>
      <c r="AO28" s="257"/>
      <c r="AP28" s="257"/>
      <c r="AQ28" s="257"/>
      <c r="AR28" s="258"/>
      <c r="AS28" s="251"/>
      <c r="AT28" s="247"/>
      <c r="AU28" s="247"/>
      <c r="AV28" s="247"/>
      <c r="AW28" s="247"/>
      <c r="AX28" s="247"/>
      <c r="AY28" s="247"/>
      <c r="AZ28" s="247"/>
      <c r="BA28" s="247"/>
      <c r="BB28" s="247"/>
      <c r="BC28" s="252"/>
    </row>
    <row r="29" spans="2:55" s="191" customFormat="1" ht="18" customHeight="1" x14ac:dyDescent="0.2"/>
    <row r="30" spans="2:55" s="191" customFormat="1" ht="30" customHeight="1" x14ac:dyDescent="0.2">
      <c r="C30" s="221"/>
      <c r="D30" s="224"/>
      <c r="E30" s="224"/>
      <c r="F30" s="224"/>
      <c r="G30" s="262" t="s">
        <v>78</v>
      </c>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24"/>
      <c r="AI30" s="222"/>
      <c r="AJ30" s="225"/>
      <c r="AK30" s="225"/>
      <c r="AL30" s="225"/>
      <c r="AM30" s="225"/>
      <c r="AN30" s="225"/>
      <c r="AO30" s="225"/>
      <c r="AP30" s="225"/>
      <c r="AQ30" s="225"/>
      <c r="AR30" s="226"/>
      <c r="AS30" s="253" t="s">
        <v>76</v>
      </c>
      <c r="AT30" s="260"/>
      <c r="AU30" s="260"/>
      <c r="AV30" s="260"/>
      <c r="AW30" s="260"/>
      <c r="AX30" s="260"/>
      <c r="AY30" s="260"/>
      <c r="AZ30" s="260"/>
      <c r="BA30" s="260"/>
      <c r="BB30" s="260"/>
      <c r="BC30" s="261"/>
    </row>
    <row r="31" spans="2:55" s="191" customFormat="1" ht="30" customHeight="1" x14ac:dyDescent="0.2">
      <c r="C31" s="219"/>
      <c r="D31" s="205"/>
      <c r="E31" s="205"/>
      <c r="F31" s="227"/>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05"/>
      <c r="AI31" s="228"/>
      <c r="AJ31" s="228"/>
      <c r="AK31" s="228"/>
      <c r="AL31" s="228"/>
      <c r="AM31" s="228"/>
      <c r="AN31" s="228"/>
      <c r="AO31" s="228"/>
      <c r="AP31" s="228"/>
      <c r="AQ31" s="228"/>
      <c r="AR31" s="229"/>
      <c r="AS31" s="246"/>
      <c r="AT31" s="247"/>
      <c r="AU31" s="247"/>
      <c r="AV31" s="247"/>
      <c r="AW31" s="247"/>
      <c r="AX31" s="247"/>
      <c r="AY31" s="247"/>
      <c r="AZ31" s="247"/>
      <c r="BA31" s="247"/>
      <c r="BB31" s="247"/>
      <c r="BC31" s="252"/>
    </row>
    <row r="32" spans="2:55" ht="5.25" customHeight="1" x14ac:dyDescent="0.2"/>
    <row r="33" spans="3:3" s="230" customFormat="1" ht="12.75" customHeight="1" x14ac:dyDescent="0.2">
      <c r="C33" s="230" t="s">
        <v>157</v>
      </c>
    </row>
    <row r="34" spans="3:3" s="230" customFormat="1" ht="12.75" customHeight="1" x14ac:dyDescent="0.2">
      <c r="C34" s="230" t="s">
        <v>85</v>
      </c>
    </row>
    <row r="35" spans="3:3" s="230" customFormat="1" ht="12.75" customHeight="1" x14ac:dyDescent="0.2">
      <c r="C35" s="230" t="s">
        <v>86</v>
      </c>
    </row>
    <row r="36" spans="3:3" s="230" customFormat="1" ht="12.75" customHeight="1" x14ac:dyDescent="0.2">
      <c r="C36" s="230" t="s">
        <v>82</v>
      </c>
    </row>
    <row r="37" spans="3:3" s="230" customFormat="1" ht="12.75" customHeight="1" x14ac:dyDescent="0.2">
      <c r="C37" s="230" t="s">
        <v>87</v>
      </c>
    </row>
    <row r="38" spans="3:3" s="230" customFormat="1" ht="12.75" customHeight="1" x14ac:dyDescent="0.2">
      <c r="C38" s="230" t="s">
        <v>79</v>
      </c>
    </row>
    <row r="39" spans="3:3" s="230" customFormat="1" ht="12.75" customHeight="1" x14ac:dyDescent="0.2">
      <c r="C39" s="230" t="s">
        <v>158</v>
      </c>
    </row>
    <row r="40" spans="3:3" s="230" customFormat="1" ht="12.75" customHeight="1" x14ac:dyDescent="0.2">
      <c r="C40" s="230" t="s">
        <v>1</v>
      </c>
    </row>
    <row r="41" spans="3:3" s="230" customFormat="1" ht="12.75" customHeight="1" x14ac:dyDescent="0.2">
      <c r="C41" s="230" t="s">
        <v>159</v>
      </c>
    </row>
    <row r="42" spans="3:3" s="230" customFormat="1" ht="12.75" customHeight="1" x14ac:dyDescent="0.2">
      <c r="C42" s="230" t="s">
        <v>160</v>
      </c>
    </row>
    <row r="43" spans="3:3" s="230" customFormat="1" ht="12.75" customHeight="1" x14ac:dyDescent="0.2"/>
  </sheetData>
  <mergeCells count="12">
    <mergeCell ref="AL7:BC7"/>
    <mergeCell ref="AS14:BC15"/>
    <mergeCell ref="AI19:AR20"/>
    <mergeCell ref="AS19:BC20"/>
    <mergeCell ref="AI21:AR22"/>
    <mergeCell ref="AS21:BC22"/>
    <mergeCell ref="AI23:AR24"/>
    <mergeCell ref="AS23:BC24"/>
    <mergeCell ref="AI27:AR28"/>
    <mergeCell ref="AS27:BC28"/>
    <mergeCell ref="G30:AG31"/>
    <mergeCell ref="AS30:BC31"/>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R69"/>
  <sheetViews>
    <sheetView tabSelected="1" view="pageBreakPreview" topLeftCell="A42" zoomScaleNormal="130" zoomScaleSheetLayoutView="100" workbookViewId="0">
      <selection activeCell="C53" sqref="C53"/>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27</v>
      </c>
    </row>
    <row r="2" spans="2:55" ht="12.75" customHeight="1" x14ac:dyDescent="0.2">
      <c r="B2" s="1" t="s">
        <v>19</v>
      </c>
    </row>
    <row r="4" spans="2:55" s="12" customFormat="1" ht="19" x14ac:dyDescent="0.3">
      <c r="B4" s="14" t="s">
        <v>26</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row>
    <row r="5" spans="2:55" ht="15.75" customHeight="1" x14ac:dyDescent="0.2"/>
    <row r="6" spans="2:55" ht="15.75" customHeight="1" x14ac:dyDescent="0.2"/>
    <row r="7" spans="2:55" ht="15.75" customHeight="1" x14ac:dyDescent="0.2">
      <c r="W7" s="277" t="s">
        <v>11</v>
      </c>
      <c r="X7" s="278"/>
      <c r="Y7" s="278"/>
      <c r="Z7" s="278"/>
      <c r="AA7" s="278"/>
      <c r="AB7" s="278"/>
      <c r="AC7" s="278"/>
      <c r="AD7" s="278"/>
      <c r="AF7" s="279"/>
      <c r="AG7" s="236"/>
      <c r="AH7" s="236"/>
      <c r="AI7" s="236"/>
      <c r="AJ7" s="236"/>
      <c r="AK7" s="236"/>
      <c r="AL7" s="236"/>
      <c r="AM7" s="236"/>
      <c r="AN7" s="236"/>
      <c r="AO7" s="236"/>
      <c r="AP7" s="236"/>
      <c r="AQ7" s="236"/>
      <c r="AR7" s="236"/>
      <c r="AS7" s="236"/>
      <c r="AT7" s="236"/>
      <c r="AU7" s="236"/>
      <c r="AV7" s="236"/>
      <c r="AW7" s="236"/>
      <c r="AX7" s="236"/>
      <c r="AY7" s="236"/>
      <c r="AZ7" s="236"/>
      <c r="BA7" s="236"/>
      <c r="BB7" s="236"/>
      <c r="BC7" s="236"/>
    </row>
    <row r="8" spans="2:55" ht="15.75" customHeight="1" x14ac:dyDescent="0.2">
      <c r="W8" s="277" t="s">
        <v>25</v>
      </c>
      <c r="X8" s="278"/>
      <c r="Y8" s="278"/>
      <c r="Z8" s="278"/>
      <c r="AA8" s="278"/>
      <c r="AB8" s="278"/>
      <c r="AC8" s="278"/>
      <c r="AD8" s="278"/>
      <c r="AF8" s="279"/>
      <c r="AG8" s="236"/>
      <c r="AH8" s="236"/>
      <c r="AI8" s="236"/>
      <c r="AJ8" s="236"/>
      <c r="AK8" s="236"/>
      <c r="AL8" s="236"/>
      <c r="AM8" s="236"/>
      <c r="AN8" s="236"/>
      <c r="AO8" s="236"/>
      <c r="AP8" s="236"/>
      <c r="AQ8" s="236"/>
      <c r="AR8" s="236"/>
      <c r="AS8" s="236"/>
      <c r="AT8" s="236"/>
      <c r="AU8" s="236"/>
      <c r="AV8" s="236"/>
      <c r="AW8" s="236"/>
      <c r="AX8" s="236"/>
      <c r="AY8" s="236"/>
      <c r="AZ8" s="236"/>
      <c r="BA8" s="236"/>
      <c r="BB8" s="236"/>
      <c r="BC8" s="236"/>
    </row>
    <row r="9" spans="2:55" ht="15.75" customHeight="1" x14ac:dyDescent="0.2">
      <c r="W9" s="277" t="s">
        <v>24</v>
      </c>
      <c r="X9" s="278"/>
      <c r="Y9" s="278"/>
      <c r="Z9" s="278"/>
      <c r="AA9" s="278"/>
      <c r="AB9" s="278"/>
      <c r="AC9" s="278"/>
      <c r="AD9" s="278"/>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row>
    <row r="10" spans="2:55" ht="15.75" customHeight="1" x14ac:dyDescent="0.2">
      <c r="W10" s="277" t="s">
        <v>23</v>
      </c>
      <c r="X10" s="278"/>
      <c r="Y10" s="278"/>
      <c r="Z10" s="278"/>
      <c r="AA10" s="278"/>
      <c r="AB10" s="278"/>
      <c r="AC10" s="278"/>
      <c r="AD10" s="278"/>
      <c r="AF10" s="279"/>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row>
    <row r="11" spans="2:55" ht="15.75" customHeight="1" x14ac:dyDescent="0.2"/>
    <row r="12" spans="2:55" ht="15.75" customHeight="1" x14ac:dyDescent="0.2"/>
    <row r="13" spans="2:55" ht="16.5" customHeight="1" x14ac:dyDescent="0.2">
      <c r="C13" s="2" t="s">
        <v>172</v>
      </c>
    </row>
    <row r="14" spans="2:55" ht="16.5" customHeight="1" x14ac:dyDescent="0.2">
      <c r="C14" s="2" t="s">
        <v>124</v>
      </c>
    </row>
    <row r="15" spans="2:55" ht="16.5" customHeight="1" x14ac:dyDescent="0.2"/>
    <row r="16" spans="2:55" s="10" customFormat="1" ht="19.5" customHeight="1" x14ac:dyDescent="0.2">
      <c r="C16" s="3" t="s">
        <v>62</v>
      </c>
    </row>
    <row r="17" spans="3:55" ht="15.75" customHeight="1" x14ac:dyDescent="0.2">
      <c r="C17" s="19" t="s">
        <v>21</v>
      </c>
      <c r="D17" s="25"/>
      <c r="E17" s="27"/>
      <c r="F17" s="25" t="s">
        <v>18</v>
      </c>
      <c r="G17" s="25"/>
      <c r="H17" s="25"/>
      <c r="I17" s="25"/>
      <c r="J17" s="25"/>
      <c r="K17" s="25"/>
      <c r="L17" s="25"/>
      <c r="M17" s="25"/>
      <c r="N17" s="25"/>
      <c r="O17" s="25"/>
      <c r="P17" s="25"/>
      <c r="Q17" s="25"/>
      <c r="R17" s="25"/>
      <c r="S17" s="25"/>
      <c r="T17" s="25"/>
      <c r="U17" s="25"/>
      <c r="V17" s="25"/>
      <c r="W17" s="25"/>
      <c r="X17" s="25"/>
      <c r="Y17" s="25"/>
      <c r="Z17" s="25"/>
      <c r="AA17" s="25"/>
      <c r="AB17" s="25"/>
      <c r="AC17" s="27"/>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7"/>
    </row>
    <row r="18" spans="3:55" ht="15.75" customHeight="1" x14ac:dyDescent="0.2">
      <c r="C18" s="20" t="s">
        <v>14</v>
      </c>
      <c r="D18" s="26"/>
      <c r="E18" s="28"/>
      <c r="F18" s="16"/>
      <c r="G18" s="273"/>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c r="BB18" s="274"/>
      <c r="BC18" s="18"/>
    </row>
    <row r="19" spans="3:55" ht="15.75" customHeight="1" x14ac:dyDescent="0.2">
      <c r="C19" s="21"/>
      <c r="E19" s="17"/>
      <c r="F19" s="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17"/>
    </row>
    <row r="20" spans="3:55" ht="15.75" customHeight="1" x14ac:dyDescent="0.2">
      <c r="C20" s="21"/>
      <c r="E20" s="17"/>
      <c r="F20" s="1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17"/>
    </row>
    <row r="21" spans="3:55" ht="15.75" customHeight="1" x14ac:dyDescent="0.2">
      <c r="C21" s="22"/>
      <c r="D21" s="8"/>
      <c r="E21" s="29"/>
      <c r="F21" s="31"/>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9"/>
    </row>
    <row r="22" spans="3:55" ht="15.75" customHeight="1" x14ac:dyDescent="0.2">
      <c r="C22" s="20" t="s">
        <v>12</v>
      </c>
      <c r="D22" s="5"/>
      <c r="E22" s="30"/>
      <c r="F22" s="15"/>
      <c r="G22" s="273"/>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17"/>
    </row>
    <row r="23" spans="3:55" ht="15.75" customHeight="1" x14ac:dyDescent="0.2">
      <c r="C23" s="21"/>
      <c r="E23" s="17"/>
      <c r="F23" s="1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17"/>
    </row>
    <row r="24" spans="3:55" ht="15.75" customHeight="1" x14ac:dyDescent="0.2">
      <c r="C24" s="21"/>
      <c r="E24" s="17"/>
      <c r="F24" s="1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17"/>
    </row>
    <row r="25" spans="3:55" ht="15.75" customHeight="1" x14ac:dyDescent="0.2">
      <c r="C25" s="21"/>
      <c r="E25" s="17"/>
      <c r="F25" s="15"/>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17"/>
    </row>
    <row r="26" spans="3:55" ht="15.75" customHeight="1" x14ac:dyDescent="0.2">
      <c r="C26" s="20" t="s">
        <v>3</v>
      </c>
      <c r="D26" s="26"/>
      <c r="E26" s="28"/>
      <c r="F26" s="16"/>
      <c r="G26" s="273"/>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18"/>
    </row>
    <row r="27" spans="3:55" ht="15.75" customHeight="1" x14ac:dyDescent="0.2">
      <c r="C27" s="23"/>
      <c r="D27" s="5"/>
      <c r="E27" s="30"/>
      <c r="F27" s="1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17"/>
    </row>
    <row r="28" spans="3:55" ht="15.75" customHeight="1" x14ac:dyDescent="0.2">
      <c r="C28" s="21"/>
      <c r="E28" s="17"/>
      <c r="F28" s="1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17"/>
    </row>
    <row r="29" spans="3:55" ht="15.75" customHeight="1" x14ac:dyDescent="0.2">
      <c r="C29" s="22"/>
      <c r="D29" s="8"/>
      <c r="E29" s="29"/>
      <c r="F29" s="31"/>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9"/>
    </row>
    <row r="30" spans="3:55" ht="15.75" customHeight="1" x14ac:dyDescent="0.2">
      <c r="C30" s="20" t="s">
        <v>13</v>
      </c>
      <c r="D30" s="5"/>
      <c r="E30" s="30"/>
      <c r="F30" s="15"/>
      <c r="G30" s="273"/>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17"/>
    </row>
    <row r="31" spans="3:55" ht="15.75" customHeight="1" x14ac:dyDescent="0.2">
      <c r="C31" s="21"/>
      <c r="E31" s="17"/>
      <c r="F31" s="1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17"/>
    </row>
    <row r="32" spans="3:55" ht="15.75" customHeight="1" x14ac:dyDescent="0.2">
      <c r="C32" s="21"/>
      <c r="E32" s="17"/>
      <c r="F32" s="1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17"/>
    </row>
    <row r="33" spans="3:56" ht="15.75" customHeight="1" x14ac:dyDescent="0.2">
      <c r="C33" s="22"/>
      <c r="D33" s="8"/>
      <c r="E33" s="29"/>
      <c r="F33" s="31"/>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9"/>
    </row>
    <row r="34" spans="3:56" ht="15.75" customHeight="1" x14ac:dyDescent="0.2">
      <c r="C34" s="20" t="s">
        <v>8</v>
      </c>
      <c r="D34" s="5"/>
      <c r="E34" s="30"/>
      <c r="F34" s="15"/>
      <c r="G34" s="273"/>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17"/>
    </row>
    <row r="35" spans="3:56" ht="15.75" customHeight="1" x14ac:dyDescent="0.2">
      <c r="C35" s="21"/>
      <c r="E35" s="17"/>
      <c r="F35" s="1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17"/>
    </row>
    <row r="36" spans="3:56" ht="15.75" customHeight="1" x14ac:dyDescent="0.2">
      <c r="C36" s="23"/>
      <c r="D36" s="5"/>
      <c r="E36" s="30"/>
      <c r="F36" s="1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17"/>
    </row>
    <row r="37" spans="3:56" ht="15.75" customHeight="1" x14ac:dyDescent="0.2">
      <c r="C37" s="22"/>
      <c r="D37" s="8"/>
      <c r="E37" s="29"/>
      <c r="F37" s="31"/>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9"/>
    </row>
    <row r="38" spans="3:56" ht="15.75" customHeight="1" x14ac:dyDescent="0.2">
      <c r="C38" s="20" t="s">
        <v>7</v>
      </c>
      <c r="D38" s="5"/>
      <c r="E38" s="30"/>
      <c r="F38" s="15"/>
      <c r="G38" s="273"/>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17"/>
    </row>
    <row r="39" spans="3:56" ht="15.75" customHeight="1" x14ac:dyDescent="0.2">
      <c r="C39" s="21"/>
      <c r="E39" s="17"/>
      <c r="F39" s="1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17"/>
    </row>
    <row r="40" spans="3:56" ht="15.75" customHeight="1" x14ac:dyDescent="0.2">
      <c r="C40" s="21"/>
      <c r="E40" s="17"/>
      <c r="F40" s="1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17"/>
    </row>
    <row r="41" spans="3:56" ht="15.75" customHeight="1" x14ac:dyDescent="0.2">
      <c r="C41" s="22"/>
      <c r="D41" s="8"/>
      <c r="E41" s="29"/>
      <c r="F41" s="31"/>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9"/>
    </row>
    <row r="42" spans="3:56" ht="15.75" customHeight="1" x14ac:dyDescent="0.2">
      <c r="C42" s="20" t="s">
        <v>4</v>
      </c>
      <c r="D42" s="5"/>
      <c r="E42" s="30"/>
      <c r="F42" s="15"/>
      <c r="G42" s="273"/>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17"/>
    </row>
    <row r="43" spans="3:56" ht="15.75" customHeight="1" x14ac:dyDescent="0.2">
      <c r="C43" s="21"/>
      <c r="E43" s="17"/>
      <c r="F43" s="1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17"/>
    </row>
    <row r="44" spans="3:56" ht="15.75" customHeight="1" x14ac:dyDescent="0.2">
      <c r="C44" s="21"/>
      <c r="E44" s="17"/>
      <c r="F44" s="1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17"/>
    </row>
    <row r="45" spans="3:56" ht="15.75" customHeight="1" x14ac:dyDescent="0.2">
      <c r="C45" s="22"/>
      <c r="D45" s="8"/>
      <c r="E45" s="29"/>
      <c r="F45" s="31"/>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9"/>
    </row>
    <row r="46" spans="3:56" ht="5.25" customHeight="1" x14ac:dyDescent="0.2">
      <c r="C46" s="24"/>
    </row>
    <row r="47" spans="3:56" ht="12.75" customHeight="1" x14ac:dyDescent="0.2">
      <c r="C47" s="13" t="s">
        <v>88</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row>
    <row r="48" spans="3:56" s="13" customFormat="1" ht="12.75" customHeight="1" x14ac:dyDescent="0.2">
      <c r="C48" s="13" t="s">
        <v>89</v>
      </c>
    </row>
    <row r="49" spans="3:96" s="13" customFormat="1" ht="12.75" customHeight="1" x14ac:dyDescent="0.2">
      <c r="C49" s="13" t="s">
        <v>2</v>
      </c>
    </row>
    <row r="50" spans="3:96" s="13" customFormat="1" ht="12.75" customHeight="1" x14ac:dyDescent="0.2">
      <c r="C50" s="13" t="s">
        <v>0</v>
      </c>
    </row>
    <row r="51" spans="3:96" s="13" customFormat="1" ht="12.75" customHeight="1" x14ac:dyDescent="0.2">
      <c r="C51" s="13" t="s">
        <v>161</v>
      </c>
    </row>
    <row r="52" spans="3:96" s="13" customFormat="1" ht="12.75" customHeight="1" x14ac:dyDescent="0.2">
      <c r="C52" s="13" t="s">
        <v>174</v>
      </c>
    </row>
    <row r="53" spans="3:96" ht="13.5" customHeight="1" x14ac:dyDescent="0.2">
      <c r="C53" s="13"/>
    </row>
    <row r="54" spans="3:96" ht="13.5" customHeight="1" x14ac:dyDescent="0.2">
      <c r="BI54" s="33"/>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row>
    <row r="55" spans="3:96" s="13" customFormat="1" ht="12.75" customHeight="1" x14ac:dyDescent="0.2">
      <c r="BI55" s="1"/>
      <c r="BJ55" s="1"/>
      <c r="BK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row>
    <row r="56" spans="3:96" s="13" customFormat="1" ht="12.75" customHeight="1" x14ac:dyDescent="0.2">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row>
    <row r="57" spans="3:96" s="13" customFormat="1" ht="12.75" customHeight="1" x14ac:dyDescent="0.2">
      <c r="BI57" s="1"/>
      <c r="BJ57" s="1"/>
      <c r="BK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row>
    <row r="58" spans="3:96" s="13" customFormat="1" ht="12.75" customHeight="1" x14ac:dyDescent="0.2">
      <c r="BI58" s="1"/>
      <c r="BJ58" s="1"/>
      <c r="BK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row>
    <row r="59" spans="3:96" s="13" customFormat="1" ht="12.75" customHeight="1" x14ac:dyDescent="0.2">
      <c r="BI59" s="1"/>
      <c r="BJ59" s="1"/>
      <c r="BK59" s="1"/>
      <c r="BT59" s="1"/>
      <c r="BU59" s="1"/>
      <c r="BV59" s="34"/>
      <c r="BW59" s="1"/>
      <c r="BX59" s="1"/>
      <c r="BY59" s="1"/>
      <c r="BZ59" s="1"/>
      <c r="CA59" s="1"/>
      <c r="CB59" s="1"/>
      <c r="CC59" s="1"/>
      <c r="CD59" s="1"/>
      <c r="CE59" s="1"/>
      <c r="CF59" s="1"/>
      <c r="CG59" s="1"/>
      <c r="CH59" s="1"/>
      <c r="CI59" s="1"/>
      <c r="CJ59" s="1"/>
      <c r="CK59" s="1"/>
      <c r="CL59" s="1"/>
      <c r="CM59" s="1"/>
      <c r="CN59" s="1"/>
      <c r="CO59" s="1"/>
      <c r="CP59" s="1"/>
      <c r="CQ59" s="1"/>
      <c r="CR59" s="1"/>
    </row>
    <row r="60" spans="3:96" s="13" customFormat="1" ht="12.75" customHeight="1" x14ac:dyDescent="0.2"/>
    <row r="61" spans="3:96" s="13" customFormat="1" ht="12.75" customHeight="1" x14ac:dyDescent="0.2"/>
    <row r="62" spans="3:96" s="13" customFormat="1" ht="12.75" customHeight="1" x14ac:dyDescent="0.2"/>
    <row r="63" spans="3:96" s="13" customFormat="1" ht="12.75" customHeight="1" x14ac:dyDescent="0.2"/>
    <row r="64" spans="3:96" s="13" customFormat="1" ht="12.75" customHeight="1" x14ac:dyDescent="0.2"/>
    <row r="65" s="13" customFormat="1" ht="12.75" customHeight="1" x14ac:dyDescent="0.2"/>
    <row r="66" s="13" customFormat="1" ht="12.75" customHeight="1" x14ac:dyDescent="0.2"/>
    <row r="67" s="13" customFormat="1" ht="12.75" customHeight="1" x14ac:dyDescent="0.2"/>
    <row r="68" s="13" customFormat="1" ht="12.75" customHeight="1" x14ac:dyDescent="0.2"/>
    <row r="69" s="13" customFormat="1" ht="12.75" customHeight="1" x14ac:dyDescent="0.2"/>
  </sheetData>
  <mergeCells count="15">
    <mergeCell ref="W7:AD7"/>
    <mergeCell ref="AF7:BC7"/>
    <mergeCell ref="W8:AD8"/>
    <mergeCell ref="AF8:BC8"/>
    <mergeCell ref="W9:AD9"/>
    <mergeCell ref="AF9:BC9"/>
    <mergeCell ref="G30:BB33"/>
    <mergeCell ref="G34:BB37"/>
    <mergeCell ref="G38:BB41"/>
    <mergeCell ref="G42:BB45"/>
    <mergeCell ref="W10:AD10"/>
    <mergeCell ref="AF10:BC10"/>
    <mergeCell ref="G18:BB21"/>
    <mergeCell ref="G22:BB25"/>
    <mergeCell ref="G26:BB29"/>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FBEF7-7D6E-4606-80D7-E887BDB2496C}">
  <dimension ref="C2:Q160"/>
  <sheetViews>
    <sheetView view="pageBreakPreview" topLeftCell="A121" zoomScaleSheetLayoutView="100" workbookViewId="0">
      <selection activeCell="K129" sqref="K129"/>
    </sheetView>
  </sheetViews>
  <sheetFormatPr defaultColWidth="9.33203125" defaultRowHeight="12" x14ac:dyDescent="0.2"/>
  <cols>
    <col min="1" max="2" width="2.6640625" style="35" customWidth="1"/>
    <col min="3" max="3" width="3.44140625" style="35" customWidth="1"/>
    <col min="4" max="4" width="9.33203125" style="35" customWidth="1"/>
    <col min="5" max="5" width="7" style="35" customWidth="1"/>
    <col min="6" max="9" width="9.6640625" style="35" customWidth="1"/>
    <col min="10" max="11" width="22.109375" style="35" bestFit="1" customWidth="1"/>
    <col min="12" max="12" width="18.33203125" style="35" customWidth="1"/>
    <col min="13" max="13" width="22.109375" style="35" bestFit="1" customWidth="1"/>
    <col min="14" max="14" width="20.33203125" style="35" customWidth="1"/>
    <col min="15" max="15" width="22.109375" style="35" bestFit="1" customWidth="1"/>
    <col min="16" max="16" width="10" style="35" customWidth="1"/>
    <col min="17" max="17" width="18.33203125" style="35" customWidth="1"/>
    <col min="18" max="18" width="9.33203125" style="35" customWidth="1"/>
    <col min="19" max="16384" width="9.33203125" style="35"/>
  </cols>
  <sheetData>
    <row r="2" spans="3:16" ht="13" x14ac:dyDescent="0.2">
      <c r="D2" s="41" t="s">
        <v>90</v>
      </c>
    </row>
    <row r="3" spans="3:16" s="36" customFormat="1" ht="20" x14ac:dyDescent="0.3">
      <c r="D3" s="159" t="s">
        <v>125</v>
      </c>
      <c r="E3" s="42"/>
      <c r="F3" s="42"/>
      <c r="G3" s="42"/>
      <c r="H3" s="42"/>
      <c r="I3" s="42"/>
      <c r="J3" s="42"/>
      <c r="K3" s="42"/>
      <c r="L3" s="42"/>
      <c r="M3" s="42"/>
      <c r="N3" s="42"/>
      <c r="O3" s="42"/>
      <c r="P3" s="42"/>
    </row>
    <row r="4" spans="3:16" ht="14" x14ac:dyDescent="0.2">
      <c r="E4" s="366"/>
      <c r="F4" s="366"/>
      <c r="G4" s="366"/>
      <c r="H4" s="366"/>
      <c r="I4" s="366"/>
      <c r="J4" s="366"/>
    </row>
    <row r="5" spans="3:16" ht="20.25" customHeight="1" x14ac:dyDescent="0.2">
      <c r="D5" s="43"/>
      <c r="E5" s="43"/>
      <c r="F5" s="43"/>
      <c r="G5" s="43"/>
      <c r="H5" s="59"/>
      <c r="I5" s="61"/>
      <c r="L5" s="32" t="s">
        <v>32</v>
      </c>
      <c r="M5" s="83"/>
      <c r="N5" s="83"/>
      <c r="O5" s="83"/>
    </row>
    <row r="6" spans="3:16" ht="20.25" customHeight="1" x14ac:dyDescent="0.2">
      <c r="D6" s="44"/>
      <c r="E6" s="45"/>
      <c r="F6" s="45"/>
      <c r="G6" s="43"/>
      <c r="H6" s="59"/>
      <c r="I6" s="61"/>
      <c r="L6" s="67" t="s">
        <v>49</v>
      </c>
      <c r="M6" s="367"/>
      <c r="N6" s="368"/>
      <c r="O6" s="368"/>
    </row>
    <row r="7" spans="3:16" ht="20.25" customHeight="1" x14ac:dyDescent="0.2">
      <c r="D7" s="45"/>
      <c r="E7" s="45"/>
      <c r="F7" s="45"/>
      <c r="G7" s="43"/>
      <c r="H7" s="59"/>
      <c r="I7" s="61"/>
      <c r="L7" s="32" t="s">
        <v>57</v>
      </c>
      <c r="M7" s="367"/>
      <c r="N7" s="368"/>
      <c r="O7" s="368"/>
      <c r="P7" s="80"/>
    </row>
    <row r="8" spans="3:16" ht="20.25" customHeight="1" x14ac:dyDescent="0.2">
      <c r="D8" s="45"/>
      <c r="E8" s="45"/>
      <c r="F8" s="45"/>
      <c r="G8" s="43"/>
      <c r="H8" s="59"/>
      <c r="I8" s="61"/>
      <c r="L8" s="32"/>
      <c r="M8" s="84"/>
      <c r="N8" s="85"/>
      <c r="O8" s="85"/>
      <c r="P8" s="80"/>
    </row>
    <row r="9" spans="3:16" ht="20.25" customHeight="1" x14ac:dyDescent="0.2">
      <c r="D9" s="46" t="s">
        <v>6</v>
      </c>
      <c r="E9" s="53"/>
      <c r="F9" s="53"/>
      <c r="G9" s="310" t="s">
        <v>91</v>
      </c>
      <c r="H9" s="310"/>
      <c r="I9" s="310"/>
      <c r="J9" s="310"/>
    </row>
    <row r="10" spans="3:16" ht="20.25" customHeight="1" thickBot="1" x14ac:dyDescent="0.25">
      <c r="I10" s="62" t="s">
        <v>47</v>
      </c>
      <c r="L10" s="86"/>
      <c r="M10" s="86"/>
    </row>
    <row r="11" spans="3:16" ht="20.25" customHeight="1" x14ac:dyDescent="0.2">
      <c r="D11" s="47" t="s">
        <v>9</v>
      </c>
      <c r="E11" s="51"/>
      <c r="F11" s="51"/>
      <c r="G11" s="56" t="s">
        <v>38</v>
      </c>
      <c r="H11" s="362"/>
      <c r="I11" s="363"/>
      <c r="L11" s="87"/>
      <c r="M11" s="87"/>
    </row>
    <row r="12" spans="3:16" ht="20.25" customHeight="1" x14ac:dyDescent="0.2">
      <c r="C12" s="38"/>
      <c r="D12" s="313" t="s">
        <v>17</v>
      </c>
      <c r="E12" s="314"/>
      <c r="F12" s="315"/>
      <c r="G12" s="57" t="s">
        <v>46</v>
      </c>
      <c r="H12" s="348"/>
      <c r="I12" s="349"/>
    </row>
    <row r="13" spans="3:16" ht="20.25" customHeight="1" thickBot="1" x14ac:dyDescent="0.25">
      <c r="C13" s="38"/>
      <c r="D13" s="316"/>
      <c r="E13" s="316"/>
      <c r="F13" s="317"/>
      <c r="G13" s="58" t="s">
        <v>39</v>
      </c>
      <c r="H13" s="350"/>
      <c r="I13" s="351"/>
    </row>
    <row r="14" spans="3:16" ht="13.5" thickBot="1" x14ac:dyDescent="0.25">
      <c r="H14" s="60"/>
      <c r="I14" s="60"/>
      <c r="O14" s="62" t="s">
        <v>64</v>
      </c>
      <c r="P14" s="62"/>
    </row>
    <row r="15" spans="3:16" ht="12" customHeight="1" x14ac:dyDescent="0.2">
      <c r="C15" s="39"/>
      <c r="D15" s="352" t="s">
        <v>50</v>
      </c>
      <c r="E15" s="353"/>
      <c r="F15" s="358" t="s">
        <v>45</v>
      </c>
      <c r="G15" s="359"/>
      <c r="H15" s="358" t="s">
        <v>44</v>
      </c>
      <c r="I15" s="359"/>
      <c r="J15" s="336" t="s">
        <v>20</v>
      </c>
      <c r="K15" s="338" t="s">
        <v>51</v>
      </c>
      <c r="L15" s="340" t="s">
        <v>53</v>
      </c>
      <c r="M15" s="342" t="s">
        <v>31</v>
      </c>
      <c r="N15" s="344" t="s">
        <v>54</v>
      </c>
      <c r="O15" s="346" t="s">
        <v>55</v>
      </c>
    </row>
    <row r="16" spans="3:16" x14ac:dyDescent="0.2">
      <c r="C16" s="39"/>
      <c r="D16" s="354"/>
      <c r="E16" s="355"/>
      <c r="F16" s="360"/>
      <c r="G16" s="361"/>
      <c r="H16" s="360"/>
      <c r="I16" s="361"/>
      <c r="J16" s="337"/>
      <c r="K16" s="339"/>
      <c r="L16" s="341"/>
      <c r="M16" s="343"/>
      <c r="N16" s="345"/>
      <c r="O16" s="347"/>
    </row>
    <row r="17" spans="3:17" s="37" customFormat="1" ht="12.5" thickBot="1" x14ac:dyDescent="0.25">
      <c r="C17" s="39"/>
      <c r="D17" s="356"/>
      <c r="E17" s="357"/>
      <c r="F17" s="324" t="s">
        <v>56</v>
      </c>
      <c r="G17" s="325"/>
      <c r="H17" s="324" t="s">
        <v>65</v>
      </c>
      <c r="I17" s="325"/>
      <c r="J17" s="63" t="s">
        <v>66</v>
      </c>
      <c r="K17" s="66" t="s">
        <v>67</v>
      </c>
      <c r="L17" s="68" t="s">
        <v>22</v>
      </c>
      <c r="M17" s="71" t="s">
        <v>5</v>
      </c>
      <c r="N17" s="74" t="s">
        <v>68</v>
      </c>
      <c r="O17" s="79" t="s">
        <v>69</v>
      </c>
    </row>
    <row r="18" spans="3:17" ht="24" customHeight="1" x14ac:dyDescent="0.2">
      <c r="C18" s="40"/>
      <c r="D18" s="48" t="s">
        <v>16</v>
      </c>
      <c r="E18" s="54"/>
      <c r="F18" s="326">
        <v>245</v>
      </c>
      <c r="G18" s="327"/>
      <c r="H18" s="328" t="str">
        <f>IF($H$11="","",$H$11)</f>
        <v/>
      </c>
      <c r="I18" s="329"/>
      <c r="J18" s="64" t="str">
        <f>IF(H18="","",ROUNDDOWN(0.85*H18*F18,2))</f>
        <v/>
      </c>
      <c r="K18" s="88">
        <v>47000</v>
      </c>
      <c r="L18" s="69" t="str">
        <f>IF($H$12="","",$H$12)</f>
        <v/>
      </c>
      <c r="M18" s="72" t="str">
        <f>IF(L18="","",ROUNDDOWN(L18*K18,2))</f>
        <v/>
      </c>
      <c r="N18" s="75" t="str">
        <f>IF(M18="","",INT(M18+J18))</f>
        <v/>
      </c>
      <c r="O18" s="330" t="str">
        <f>IF(M18="","",INT(N18*3+N19*9))</f>
        <v/>
      </c>
    </row>
    <row r="19" spans="3:17" ht="24" customHeight="1" thickBot="1" x14ac:dyDescent="0.25">
      <c r="C19" s="40"/>
      <c r="D19" s="49" t="s">
        <v>52</v>
      </c>
      <c r="E19" s="55"/>
      <c r="F19" s="332">
        <v>245</v>
      </c>
      <c r="G19" s="333"/>
      <c r="H19" s="334" t="str">
        <f>IF($H$11="","",$H$11)</f>
        <v/>
      </c>
      <c r="I19" s="335"/>
      <c r="J19" s="65" t="str">
        <f>IF(H19="","",ROUNDDOWN(0.85*H19*F19,2))</f>
        <v/>
      </c>
      <c r="K19" s="89">
        <v>31900</v>
      </c>
      <c r="L19" s="70" t="str">
        <f>IF($H$13="","",$H$13)</f>
        <v/>
      </c>
      <c r="M19" s="73" t="str">
        <f>IF(L19="","",ROUNDDOWN(L19*K19,2))</f>
        <v/>
      </c>
      <c r="N19" s="76" t="str">
        <f>IF(M19="","",INT(M19+J19))</f>
        <v/>
      </c>
      <c r="O19" s="331"/>
      <c r="P19" s="35" t="s">
        <v>33</v>
      </c>
    </row>
    <row r="20" spans="3:17" ht="20.149999999999999" customHeight="1" x14ac:dyDescent="0.2">
      <c r="D20" s="50"/>
      <c r="E20" s="50"/>
      <c r="F20" s="306"/>
      <c r="G20" s="307"/>
      <c r="H20" s="308"/>
      <c r="I20" s="309"/>
      <c r="J20" s="59"/>
      <c r="K20" s="92"/>
      <c r="L20" s="90"/>
      <c r="M20" s="59"/>
      <c r="N20" s="92"/>
      <c r="O20" s="90"/>
      <c r="P20" s="41"/>
    </row>
    <row r="21" spans="3:17" ht="20.25" customHeight="1" x14ac:dyDescent="0.2">
      <c r="D21" s="46" t="s">
        <v>6</v>
      </c>
      <c r="E21" s="53"/>
      <c r="F21" s="53"/>
      <c r="G21" s="310" t="s">
        <v>92</v>
      </c>
      <c r="H21" s="310"/>
      <c r="I21" s="310"/>
      <c r="J21" s="310"/>
    </row>
    <row r="22" spans="3:17" ht="20.25" customHeight="1" thickBot="1" x14ac:dyDescent="0.25">
      <c r="I22" s="62" t="s">
        <v>47</v>
      </c>
      <c r="L22" s="86"/>
      <c r="M22" s="86"/>
    </row>
    <row r="23" spans="3:17" ht="20.25" customHeight="1" x14ac:dyDescent="0.2">
      <c r="D23" s="47" t="s">
        <v>9</v>
      </c>
      <c r="E23" s="51"/>
      <c r="F23" s="51"/>
      <c r="G23" s="56" t="s">
        <v>38</v>
      </c>
      <c r="H23" s="362"/>
      <c r="I23" s="363"/>
      <c r="L23" s="87"/>
      <c r="M23" s="87"/>
    </row>
    <row r="24" spans="3:17" ht="20.25" customHeight="1" x14ac:dyDescent="0.2">
      <c r="C24" s="38"/>
      <c r="D24" s="313" t="s">
        <v>17</v>
      </c>
      <c r="E24" s="314"/>
      <c r="F24" s="315"/>
      <c r="G24" s="57" t="s">
        <v>46</v>
      </c>
      <c r="H24" s="348"/>
      <c r="I24" s="349"/>
    </row>
    <row r="25" spans="3:17" ht="20.25" customHeight="1" thickBot="1" x14ac:dyDescent="0.25">
      <c r="C25" s="38"/>
      <c r="D25" s="316"/>
      <c r="E25" s="316"/>
      <c r="F25" s="317"/>
      <c r="G25" s="58" t="s">
        <v>39</v>
      </c>
      <c r="H25" s="350"/>
      <c r="I25" s="351"/>
    </row>
    <row r="26" spans="3:17" ht="13.5" thickBot="1" x14ac:dyDescent="0.25">
      <c r="H26" s="60"/>
      <c r="I26" s="60"/>
      <c r="O26" s="62" t="s">
        <v>64</v>
      </c>
      <c r="P26" s="62"/>
      <c r="Q26" s="62"/>
    </row>
    <row r="27" spans="3:17" ht="12" customHeight="1" x14ac:dyDescent="0.2">
      <c r="C27" s="39"/>
      <c r="D27" s="352" t="s">
        <v>50</v>
      </c>
      <c r="E27" s="353"/>
      <c r="F27" s="358" t="s">
        <v>45</v>
      </c>
      <c r="G27" s="359"/>
      <c r="H27" s="358" t="s">
        <v>44</v>
      </c>
      <c r="I27" s="359"/>
      <c r="J27" s="336" t="s">
        <v>20</v>
      </c>
      <c r="K27" s="338" t="s">
        <v>51</v>
      </c>
      <c r="L27" s="340" t="s">
        <v>53</v>
      </c>
      <c r="M27" s="342" t="s">
        <v>31</v>
      </c>
      <c r="N27" s="344" t="s">
        <v>54</v>
      </c>
      <c r="O27" s="346" t="s">
        <v>55</v>
      </c>
      <c r="P27" s="322"/>
      <c r="Q27" s="322"/>
    </row>
    <row r="28" spans="3:17" x14ac:dyDescent="0.2">
      <c r="C28" s="39"/>
      <c r="D28" s="354"/>
      <c r="E28" s="355"/>
      <c r="F28" s="360"/>
      <c r="G28" s="361"/>
      <c r="H28" s="360"/>
      <c r="I28" s="361"/>
      <c r="J28" s="337"/>
      <c r="K28" s="339"/>
      <c r="L28" s="341"/>
      <c r="M28" s="343"/>
      <c r="N28" s="345"/>
      <c r="O28" s="347"/>
      <c r="P28" s="323"/>
      <c r="Q28" s="323"/>
    </row>
    <row r="29" spans="3:17" s="37" customFormat="1" ht="12.5" thickBot="1" x14ac:dyDescent="0.25">
      <c r="C29" s="39"/>
      <c r="D29" s="356"/>
      <c r="E29" s="357"/>
      <c r="F29" s="324" t="s">
        <v>56</v>
      </c>
      <c r="G29" s="325"/>
      <c r="H29" s="324" t="s">
        <v>65</v>
      </c>
      <c r="I29" s="325"/>
      <c r="J29" s="63" t="s">
        <v>66</v>
      </c>
      <c r="K29" s="66" t="s">
        <v>67</v>
      </c>
      <c r="L29" s="68" t="s">
        <v>22</v>
      </c>
      <c r="M29" s="71" t="s">
        <v>5</v>
      </c>
      <c r="N29" s="74" t="s">
        <v>68</v>
      </c>
      <c r="O29" s="79" t="s">
        <v>69</v>
      </c>
      <c r="P29" s="93"/>
      <c r="Q29" s="94"/>
    </row>
    <row r="30" spans="3:17" ht="24" customHeight="1" x14ac:dyDescent="0.2">
      <c r="C30" s="40"/>
      <c r="D30" s="48" t="s">
        <v>16</v>
      </c>
      <c r="E30" s="54"/>
      <c r="F30" s="326">
        <v>144</v>
      </c>
      <c r="G30" s="327"/>
      <c r="H30" s="328" t="str">
        <f>IF($H$23="","",$H$23)</f>
        <v/>
      </c>
      <c r="I30" s="329"/>
      <c r="J30" s="64" t="str">
        <f>IF(H30="","",ROUNDDOWN(0.85*H30*F30,2))</f>
        <v/>
      </c>
      <c r="K30" s="88">
        <v>26700</v>
      </c>
      <c r="L30" s="69" t="str">
        <f>IF($H$24="","",$H$24)</f>
        <v/>
      </c>
      <c r="M30" s="72" t="str">
        <f>IF(L30="","",ROUNDDOWN(L30*K30,2))</f>
        <v/>
      </c>
      <c r="N30" s="75" t="str">
        <f>IF(M30="","",INT(M30+J30))</f>
        <v/>
      </c>
      <c r="O30" s="330" t="str">
        <f>IF(M30="","",INT(N30*3+N31*9))</f>
        <v/>
      </c>
      <c r="P30" s="90"/>
      <c r="Q30" s="41"/>
    </row>
    <row r="31" spans="3:17" ht="24" customHeight="1" thickBot="1" x14ac:dyDescent="0.25">
      <c r="C31" s="40"/>
      <c r="D31" s="49" t="s">
        <v>52</v>
      </c>
      <c r="E31" s="55"/>
      <c r="F31" s="332">
        <v>144</v>
      </c>
      <c r="G31" s="333"/>
      <c r="H31" s="334" t="str">
        <f>IF($H$23="","",$H$23)</f>
        <v/>
      </c>
      <c r="I31" s="335"/>
      <c r="J31" s="65" t="str">
        <f>IF(H31="","",ROUNDDOWN(0.85*H31*F31,2))</f>
        <v/>
      </c>
      <c r="K31" s="89">
        <v>19400</v>
      </c>
      <c r="L31" s="70" t="str">
        <f>IF($H$25="","",$H$25)</f>
        <v/>
      </c>
      <c r="M31" s="73" t="str">
        <f>IF(L31="","",ROUNDDOWN(L31*K31,2))</f>
        <v/>
      </c>
      <c r="N31" s="76" t="str">
        <f>IF(M31="","",INT(M31+J31))</f>
        <v/>
      </c>
      <c r="O31" s="331"/>
      <c r="P31" s="35" t="s">
        <v>93</v>
      </c>
      <c r="Q31" s="41"/>
    </row>
    <row r="32" spans="3:17" ht="20.149999999999999" customHeight="1" x14ac:dyDescent="0.2">
      <c r="D32" s="50"/>
      <c r="E32" s="50"/>
      <c r="F32" s="306"/>
      <c r="G32" s="307"/>
      <c r="H32" s="308"/>
      <c r="I32" s="309"/>
      <c r="J32" s="59"/>
      <c r="K32" s="92"/>
      <c r="L32" s="90"/>
      <c r="M32" s="59"/>
      <c r="N32" s="92"/>
      <c r="O32" s="90"/>
      <c r="P32" s="90"/>
      <c r="Q32" s="41"/>
    </row>
    <row r="33" spans="4:17" ht="23.25" customHeight="1" x14ac:dyDescent="0.2">
      <c r="D33" s="52" t="s">
        <v>29</v>
      </c>
      <c r="Q33" s="60"/>
    </row>
    <row r="34" spans="4:17" ht="13" x14ac:dyDescent="0.2">
      <c r="D34" s="35" t="s">
        <v>162</v>
      </c>
      <c r="E34" s="50"/>
      <c r="F34" s="41"/>
      <c r="G34" s="41"/>
      <c r="H34" s="41"/>
      <c r="I34" s="41"/>
      <c r="J34" s="41"/>
      <c r="K34" s="41"/>
      <c r="L34" s="41"/>
      <c r="M34" s="41"/>
      <c r="N34" s="77"/>
      <c r="O34" s="78"/>
      <c r="P34" s="41"/>
      <c r="Q34" s="280"/>
    </row>
    <row r="35" spans="4:17" x14ac:dyDescent="0.2">
      <c r="D35" s="35" t="s">
        <v>163</v>
      </c>
      <c r="N35" s="78"/>
      <c r="O35" s="78"/>
      <c r="P35" s="78"/>
      <c r="Q35" s="281"/>
    </row>
    <row r="36" spans="4:17" x14ac:dyDescent="0.2">
      <c r="D36" s="35" t="s">
        <v>164</v>
      </c>
    </row>
    <row r="37" spans="4:17" x14ac:dyDescent="0.2">
      <c r="D37" s="35" t="s">
        <v>10</v>
      </c>
    </row>
    <row r="38" spans="4:17" x14ac:dyDescent="0.2">
      <c r="D38" s="35" t="s">
        <v>165</v>
      </c>
    </row>
    <row r="39" spans="4:17" x14ac:dyDescent="0.2">
      <c r="D39" s="35" t="s">
        <v>166</v>
      </c>
    </row>
    <row r="40" spans="4:17" x14ac:dyDescent="0.2">
      <c r="D40" s="35" t="s">
        <v>167</v>
      </c>
    </row>
    <row r="41" spans="4:17" x14ac:dyDescent="0.2">
      <c r="D41" s="35" t="s">
        <v>168</v>
      </c>
    </row>
    <row r="43" spans="4:17" ht="13" x14ac:dyDescent="0.2">
      <c r="D43" s="41" t="s">
        <v>94</v>
      </c>
    </row>
    <row r="44" spans="4:17" s="36" customFormat="1" ht="20" x14ac:dyDescent="0.3">
      <c r="D44" s="159" t="s">
        <v>125</v>
      </c>
      <c r="E44" s="42"/>
      <c r="F44" s="42"/>
      <c r="G44" s="42"/>
      <c r="H44" s="42"/>
      <c r="I44" s="42"/>
      <c r="J44" s="42"/>
      <c r="K44" s="42"/>
      <c r="L44" s="42"/>
      <c r="M44" s="42"/>
      <c r="N44" s="42"/>
      <c r="O44" s="42"/>
      <c r="P44" s="42"/>
    </row>
    <row r="45" spans="4:17" ht="14" x14ac:dyDescent="0.2">
      <c r="E45" s="366"/>
      <c r="F45" s="366"/>
      <c r="G45" s="366"/>
      <c r="H45" s="366"/>
      <c r="I45" s="366"/>
      <c r="J45" s="366"/>
    </row>
    <row r="46" spans="4:17" ht="20.25" customHeight="1" x14ac:dyDescent="0.2">
      <c r="D46" s="43"/>
      <c r="E46" s="43"/>
      <c r="F46" s="43"/>
      <c r="G46" s="43"/>
      <c r="H46" s="59"/>
      <c r="I46" s="61"/>
      <c r="L46" s="32" t="s">
        <v>32</v>
      </c>
      <c r="M46" s="83"/>
      <c r="N46" s="83"/>
      <c r="O46" s="83"/>
    </row>
    <row r="47" spans="4:17" ht="20.25" customHeight="1" x14ac:dyDescent="0.2">
      <c r="D47" s="44"/>
      <c r="E47" s="45"/>
      <c r="F47" s="45"/>
      <c r="G47" s="43"/>
      <c r="H47" s="59"/>
      <c r="I47" s="61"/>
      <c r="L47" s="67" t="s">
        <v>49</v>
      </c>
      <c r="M47" s="367"/>
      <c r="N47" s="368"/>
      <c r="O47" s="368"/>
    </row>
    <row r="48" spans="4:17" ht="20.25" customHeight="1" x14ac:dyDescent="0.2">
      <c r="D48" s="45"/>
      <c r="E48" s="45"/>
      <c r="F48" s="45"/>
      <c r="G48" s="43"/>
      <c r="H48" s="59"/>
      <c r="I48" s="61"/>
      <c r="L48" s="32" t="s">
        <v>57</v>
      </c>
      <c r="M48" s="367"/>
      <c r="N48" s="368"/>
      <c r="O48" s="368"/>
      <c r="P48" s="80"/>
    </row>
    <row r="49" spans="3:16" ht="20.25" customHeight="1" x14ac:dyDescent="0.2">
      <c r="D49" s="45"/>
      <c r="E49" s="45"/>
      <c r="F49" s="45"/>
      <c r="G49" s="43"/>
      <c r="H49" s="59"/>
      <c r="I49" s="61"/>
      <c r="L49" s="32"/>
      <c r="M49" s="84"/>
      <c r="N49" s="85"/>
      <c r="O49" s="85"/>
      <c r="P49" s="80"/>
    </row>
    <row r="50" spans="3:16" ht="20.25" customHeight="1" x14ac:dyDescent="0.2">
      <c r="D50" s="46" t="s">
        <v>6</v>
      </c>
      <c r="E50" s="53"/>
      <c r="F50" s="53"/>
      <c r="G50" s="310" t="s">
        <v>95</v>
      </c>
      <c r="H50" s="310"/>
      <c r="I50" s="310"/>
      <c r="J50" s="310"/>
    </row>
    <row r="51" spans="3:16" ht="20.25" customHeight="1" thickBot="1" x14ac:dyDescent="0.25">
      <c r="I51" s="62" t="s">
        <v>47</v>
      </c>
      <c r="L51" s="86"/>
      <c r="M51" s="86"/>
    </row>
    <row r="52" spans="3:16" ht="20.25" customHeight="1" x14ac:dyDescent="0.2">
      <c r="D52" s="47" t="s">
        <v>9</v>
      </c>
      <c r="E52" s="51"/>
      <c r="F52" s="51"/>
      <c r="G52" s="56" t="s">
        <v>38</v>
      </c>
      <c r="H52" s="362"/>
      <c r="I52" s="363"/>
      <c r="L52" s="87"/>
      <c r="M52" s="87"/>
    </row>
    <row r="53" spans="3:16" ht="20.25" customHeight="1" x14ac:dyDescent="0.2">
      <c r="C53" s="38"/>
      <c r="D53" s="313" t="s">
        <v>17</v>
      </c>
      <c r="E53" s="314"/>
      <c r="F53" s="315"/>
      <c r="G53" s="57" t="s">
        <v>46</v>
      </c>
      <c r="H53" s="348"/>
      <c r="I53" s="349"/>
    </row>
    <row r="54" spans="3:16" ht="20.25" customHeight="1" thickBot="1" x14ac:dyDescent="0.25">
      <c r="C54" s="38"/>
      <c r="D54" s="316"/>
      <c r="E54" s="316"/>
      <c r="F54" s="317"/>
      <c r="G54" s="58" t="s">
        <v>39</v>
      </c>
      <c r="H54" s="350"/>
      <c r="I54" s="351"/>
    </row>
    <row r="55" spans="3:16" ht="13.5" thickBot="1" x14ac:dyDescent="0.25">
      <c r="H55" s="60"/>
      <c r="I55" s="60"/>
      <c r="O55" s="62" t="s">
        <v>64</v>
      </c>
      <c r="P55" s="62"/>
    </row>
    <row r="56" spans="3:16" ht="12" customHeight="1" x14ac:dyDescent="0.2">
      <c r="C56" s="39"/>
      <c r="D56" s="352" t="s">
        <v>50</v>
      </c>
      <c r="E56" s="353"/>
      <c r="F56" s="358" t="s">
        <v>45</v>
      </c>
      <c r="G56" s="359"/>
      <c r="H56" s="358" t="s">
        <v>44</v>
      </c>
      <c r="I56" s="359"/>
      <c r="J56" s="336" t="s">
        <v>20</v>
      </c>
      <c r="K56" s="338" t="s">
        <v>51</v>
      </c>
      <c r="L56" s="340" t="s">
        <v>53</v>
      </c>
      <c r="M56" s="342" t="s">
        <v>31</v>
      </c>
      <c r="N56" s="344" t="s">
        <v>54</v>
      </c>
      <c r="O56" s="346" t="s">
        <v>55</v>
      </c>
      <c r="P56" s="322"/>
    </row>
    <row r="57" spans="3:16" x14ac:dyDescent="0.2">
      <c r="C57" s="39"/>
      <c r="D57" s="354"/>
      <c r="E57" s="355"/>
      <c r="F57" s="360"/>
      <c r="G57" s="361"/>
      <c r="H57" s="360"/>
      <c r="I57" s="361"/>
      <c r="J57" s="337"/>
      <c r="K57" s="339"/>
      <c r="L57" s="341"/>
      <c r="M57" s="343"/>
      <c r="N57" s="345"/>
      <c r="O57" s="347"/>
      <c r="P57" s="323"/>
    </row>
    <row r="58" spans="3:16" s="37" customFormat="1" ht="12.5" thickBot="1" x14ac:dyDescent="0.25">
      <c r="C58" s="39"/>
      <c r="D58" s="356"/>
      <c r="E58" s="357"/>
      <c r="F58" s="324" t="s">
        <v>56</v>
      </c>
      <c r="G58" s="325"/>
      <c r="H58" s="324" t="s">
        <v>65</v>
      </c>
      <c r="I58" s="325"/>
      <c r="J58" s="63" t="s">
        <v>66</v>
      </c>
      <c r="K58" s="66" t="s">
        <v>67</v>
      </c>
      <c r="L58" s="68" t="s">
        <v>22</v>
      </c>
      <c r="M58" s="71" t="s">
        <v>5</v>
      </c>
      <c r="N58" s="74" t="s">
        <v>68</v>
      </c>
      <c r="O58" s="79" t="s">
        <v>69</v>
      </c>
      <c r="P58" s="93"/>
    </row>
    <row r="59" spans="3:16" ht="24" customHeight="1" x14ac:dyDescent="0.2">
      <c r="C59" s="40"/>
      <c r="D59" s="48" t="s">
        <v>16</v>
      </c>
      <c r="E59" s="54"/>
      <c r="F59" s="326">
        <v>147</v>
      </c>
      <c r="G59" s="327"/>
      <c r="H59" s="328" t="str">
        <f>IF($H$52="","",$H$52)</f>
        <v/>
      </c>
      <c r="I59" s="329"/>
      <c r="J59" s="64" t="str">
        <f>IF(H59="","",ROUNDDOWN(0.85*H59*F59,2))</f>
        <v/>
      </c>
      <c r="K59" s="88">
        <v>27300</v>
      </c>
      <c r="L59" s="69" t="str">
        <f>IF($H$53="","",$H$53)</f>
        <v/>
      </c>
      <c r="M59" s="72" t="str">
        <f>IF(L59="","",ROUNDDOWN(L59*K59,2))</f>
        <v/>
      </c>
      <c r="N59" s="75" t="str">
        <f>IF(M59="","",INT(M59+J59))</f>
        <v/>
      </c>
      <c r="O59" s="330" t="str">
        <f>IF(M59="","",INT(N59*3+N60*9))</f>
        <v/>
      </c>
      <c r="P59" s="90"/>
    </row>
    <row r="60" spans="3:16" ht="24" customHeight="1" thickBot="1" x14ac:dyDescent="0.25">
      <c r="C60" s="40"/>
      <c r="D60" s="49" t="s">
        <v>52</v>
      </c>
      <c r="E60" s="55"/>
      <c r="F60" s="332">
        <v>147</v>
      </c>
      <c r="G60" s="333"/>
      <c r="H60" s="334" t="str">
        <f>IF($H$52="","",$H$52)</f>
        <v/>
      </c>
      <c r="I60" s="335"/>
      <c r="J60" s="65" t="str">
        <f>IF(H60="","",ROUNDDOWN(0.85*H60*F60,2))</f>
        <v/>
      </c>
      <c r="K60" s="89">
        <v>21800</v>
      </c>
      <c r="L60" s="70" t="str">
        <f>IF($H$54="","",$H$54)</f>
        <v/>
      </c>
      <c r="M60" s="73" t="str">
        <f>IF(L60="","",ROUNDDOWN(L60*K60,2))</f>
        <v/>
      </c>
      <c r="N60" s="76" t="str">
        <f>IF(M60="","",INT(M60+J60))</f>
        <v/>
      </c>
      <c r="O60" s="331"/>
      <c r="P60" s="35" t="s">
        <v>96</v>
      </c>
    </row>
    <row r="61" spans="3:16" ht="20.149999999999999" customHeight="1" x14ac:dyDescent="0.2">
      <c r="D61" s="50"/>
      <c r="E61" s="50"/>
      <c r="F61" s="306"/>
      <c r="G61" s="307"/>
      <c r="H61" s="308"/>
      <c r="I61" s="309"/>
      <c r="J61" s="59"/>
      <c r="K61" s="92"/>
      <c r="L61" s="90"/>
      <c r="M61" s="59"/>
      <c r="N61" s="92"/>
      <c r="O61" s="90"/>
      <c r="P61" s="41"/>
    </row>
    <row r="62" spans="3:16" ht="20.25" customHeight="1" x14ac:dyDescent="0.2">
      <c r="D62" s="46" t="s">
        <v>6</v>
      </c>
      <c r="E62" s="53"/>
      <c r="F62" s="53"/>
      <c r="G62" s="310" t="s">
        <v>97</v>
      </c>
      <c r="H62" s="310"/>
      <c r="I62" s="310"/>
      <c r="J62" s="310"/>
    </row>
    <row r="63" spans="3:16" ht="20.25" customHeight="1" thickBot="1" x14ac:dyDescent="0.25">
      <c r="I63" s="62" t="s">
        <v>47</v>
      </c>
      <c r="L63" s="86"/>
      <c r="M63" s="86"/>
    </row>
    <row r="64" spans="3:16" ht="20.25" customHeight="1" x14ac:dyDescent="0.2">
      <c r="D64" s="47" t="s">
        <v>9</v>
      </c>
      <c r="E64" s="51"/>
      <c r="F64" s="51"/>
      <c r="G64" s="56" t="s">
        <v>38</v>
      </c>
      <c r="H64" s="362"/>
      <c r="I64" s="369"/>
      <c r="L64" s="87"/>
      <c r="M64" s="87"/>
    </row>
    <row r="65" spans="3:17" ht="20.25" customHeight="1" x14ac:dyDescent="0.2">
      <c r="C65" s="38"/>
      <c r="D65" s="313" t="s">
        <v>17</v>
      </c>
      <c r="E65" s="314"/>
      <c r="F65" s="315"/>
      <c r="G65" s="57" t="s">
        <v>46</v>
      </c>
      <c r="H65" s="348"/>
      <c r="I65" s="349"/>
    </row>
    <row r="66" spans="3:17" ht="20.25" customHeight="1" thickBot="1" x14ac:dyDescent="0.25">
      <c r="C66" s="38"/>
      <c r="D66" s="316"/>
      <c r="E66" s="316"/>
      <c r="F66" s="317"/>
      <c r="G66" s="58" t="s">
        <v>39</v>
      </c>
      <c r="H66" s="350"/>
      <c r="I66" s="351"/>
    </row>
    <row r="67" spans="3:17" ht="13.5" thickBot="1" x14ac:dyDescent="0.25">
      <c r="H67" s="60"/>
      <c r="I67" s="60"/>
      <c r="O67" s="62" t="s">
        <v>64</v>
      </c>
      <c r="P67" s="62"/>
      <c r="Q67" s="62"/>
    </row>
    <row r="68" spans="3:17" ht="12" customHeight="1" x14ac:dyDescent="0.2">
      <c r="C68" s="39"/>
      <c r="D68" s="352" t="s">
        <v>50</v>
      </c>
      <c r="E68" s="353"/>
      <c r="F68" s="358" t="s">
        <v>45</v>
      </c>
      <c r="G68" s="359"/>
      <c r="H68" s="358" t="s">
        <v>44</v>
      </c>
      <c r="I68" s="359"/>
      <c r="J68" s="336" t="s">
        <v>20</v>
      </c>
      <c r="K68" s="338" t="s">
        <v>51</v>
      </c>
      <c r="L68" s="340" t="s">
        <v>53</v>
      </c>
      <c r="M68" s="342" t="s">
        <v>31</v>
      </c>
      <c r="N68" s="344" t="s">
        <v>54</v>
      </c>
      <c r="O68" s="346" t="s">
        <v>55</v>
      </c>
      <c r="Q68" s="322"/>
    </row>
    <row r="69" spans="3:17" x14ac:dyDescent="0.2">
      <c r="C69" s="39"/>
      <c r="D69" s="354"/>
      <c r="E69" s="355"/>
      <c r="F69" s="360"/>
      <c r="G69" s="361"/>
      <c r="H69" s="360"/>
      <c r="I69" s="361"/>
      <c r="J69" s="337"/>
      <c r="K69" s="339"/>
      <c r="L69" s="341"/>
      <c r="M69" s="343"/>
      <c r="N69" s="345"/>
      <c r="O69" s="347"/>
      <c r="Q69" s="323"/>
    </row>
    <row r="70" spans="3:17" s="37" customFormat="1" ht="12.5" thickBot="1" x14ac:dyDescent="0.25">
      <c r="C70" s="39"/>
      <c r="D70" s="356"/>
      <c r="E70" s="357"/>
      <c r="F70" s="324" t="s">
        <v>56</v>
      </c>
      <c r="G70" s="325"/>
      <c r="H70" s="324" t="s">
        <v>65</v>
      </c>
      <c r="I70" s="325"/>
      <c r="J70" s="63" t="s">
        <v>66</v>
      </c>
      <c r="K70" s="66" t="s">
        <v>67</v>
      </c>
      <c r="L70" s="68" t="s">
        <v>22</v>
      </c>
      <c r="M70" s="71" t="s">
        <v>5</v>
      </c>
      <c r="N70" s="74" t="s">
        <v>68</v>
      </c>
      <c r="O70" s="79" t="s">
        <v>69</v>
      </c>
      <c r="Q70" s="94"/>
    </row>
    <row r="71" spans="3:17" ht="24" customHeight="1" x14ac:dyDescent="0.2">
      <c r="C71" s="40"/>
      <c r="D71" s="48" t="s">
        <v>16</v>
      </c>
      <c r="E71" s="54"/>
      <c r="F71" s="326">
        <v>154</v>
      </c>
      <c r="G71" s="327"/>
      <c r="H71" s="328" t="str">
        <f>IF($H$64="","",$H$64)</f>
        <v/>
      </c>
      <c r="I71" s="329"/>
      <c r="J71" s="64" t="str">
        <f>IF(H71="","",ROUNDDOWN(0.85*H71*F71,2))</f>
        <v/>
      </c>
      <c r="K71" s="88">
        <v>27400</v>
      </c>
      <c r="L71" s="69" t="str">
        <f>IF($H$65="","",$H$65)</f>
        <v/>
      </c>
      <c r="M71" s="72" t="str">
        <f>IF(L71="","",ROUNDDOWN(L71*K71,2))</f>
        <v/>
      </c>
      <c r="N71" s="75" t="str">
        <f>IF(M71="","",INT(M71+J71))</f>
        <v/>
      </c>
      <c r="O71" s="330" t="str">
        <f>IF(M71="","",INT(N71*3+N72*9))</f>
        <v/>
      </c>
      <c r="Q71" s="41"/>
    </row>
    <row r="72" spans="3:17" ht="24" customHeight="1" thickBot="1" x14ac:dyDescent="0.25">
      <c r="C72" s="40"/>
      <c r="D72" s="49" t="s">
        <v>52</v>
      </c>
      <c r="E72" s="55"/>
      <c r="F72" s="332">
        <v>154</v>
      </c>
      <c r="G72" s="333"/>
      <c r="H72" s="334" t="str">
        <f>IF($H$64="","",$H$64)</f>
        <v/>
      </c>
      <c r="I72" s="335"/>
      <c r="J72" s="65" t="str">
        <f>IF(H72="","",ROUNDDOWN(0.85*H72*F72,2))</f>
        <v/>
      </c>
      <c r="K72" s="89">
        <v>22200</v>
      </c>
      <c r="L72" s="70" t="str">
        <f>IF($H$66="","",$H$66)</f>
        <v/>
      </c>
      <c r="M72" s="73" t="str">
        <f>IF(L72="","",ROUNDDOWN(L72*K72,2))</f>
        <v/>
      </c>
      <c r="N72" s="76" t="str">
        <f>IF(M72="","",INT(M72+J72))</f>
        <v/>
      </c>
      <c r="O72" s="331"/>
      <c r="P72" s="35" t="s">
        <v>98</v>
      </c>
      <c r="Q72" s="41"/>
    </row>
    <row r="73" spans="3:17" ht="20.149999999999999" customHeight="1" x14ac:dyDescent="0.2">
      <c r="D73" s="50"/>
      <c r="E73" s="50"/>
      <c r="F73" s="306"/>
      <c r="G73" s="307"/>
      <c r="H73" s="308"/>
      <c r="I73" s="309"/>
      <c r="J73" s="59"/>
      <c r="K73" s="92"/>
      <c r="L73" s="90"/>
      <c r="M73" s="59"/>
      <c r="N73" s="92"/>
      <c r="O73" s="90"/>
      <c r="P73" s="90"/>
      <c r="Q73" s="41"/>
    </row>
    <row r="74" spans="3:17" ht="23.25" customHeight="1" x14ac:dyDescent="0.2">
      <c r="D74" s="52" t="s">
        <v>29</v>
      </c>
      <c r="Q74" s="60"/>
    </row>
    <row r="75" spans="3:17" ht="13" x14ac:dyDescent="0.2">
      <c r="D75" s="35" t="s">
        <v>162</v>
      </c>
      <c r="E75" s="50"/>
      <c r="F75" s="41"/>
      <c r="G75" s="41"/>
      <c r="H75" s="41"/>
      <c r="I75" s="41"/>
      <c r="J75" s="41"/>
      <c r="K75" s="41"/>
      <c r="L75" s="41"/>
      <c r="M75" s="41"/>
      <c r="N75" s="77"/>
      <c r="O75" s="78"/>
      <c r="P75" s="41"/>
      <c r="Q75" s="280"/>
    </row>
    <row r="76" spans="3:17" x14ac:dyDescent="0.2">
      <c r="D76" s="35" t="s">
        <v>163</v>
      </c>
      <c r="N76" s="78"/>
      <c r="O76" s="78"/>
      <c r="P76" s="78"/>
      <c r="Q76" s="281"/>
    </row>
    <row r="77" spans="3:17" x14ac:dyDescent="0.2">
      <c r="D77" s="35" t="s">
        <v>164</v>
      </c>
    </row>
    <row r="78" spans="3:17" x14ac:dyDescent="0.2">
      <c r="D78" s="35" t="s">
        <v>10</v>
      </c>
    </row>
    <row r="79" spans="3:17" x14ac:dyDescent="0.2">
      <c r="D79" s="35" t="s">
        <v>165</v>
      </c>
    </row>
    <row r="80" spans="3:17" x14ac:dyDescent="0.2">
      <c r="D80" s="35" t="s">
        <v>166</v>
      </c>
    </row>
    <row r="81" spans="3:16" x14ac:dyDescent="0.2">
      <c r="D81" s="35" t="s">
        <v>167</v>
      </c>
    </row>
    <row r="82" spans="3:16" x14ac:dyDescent="0.2">
      <c r="D82" s="35" t="s">
        <v>168</v>
      </c>
    </row>
    <row r="86" spans="3:16" ht="13" x14ac:dyDescent="0.2">
      <c r="D86" s="41" t="s">
        <v>99</v>
      </c>
    </row>
    <row r="87" spans="3:16" s="36" customFormat="1" ht="20" x14ac:dyDescent="0.3">
      <c r="D87" s="159" t="s">
        <v>125</v>
      </c>
      <c r="E87" s="42"/>
      <c r="F87" s="42"/>
      <c r="G87" s="42"/>
      <c r="H87" s="42"/>
      <c r="I87" s="42"/>
      <c r="J87" s="42"/>
      <c r="K87" s="42"/>
      <c r="L87" s="42"/>
      <c r="M87" s="42"/>
      <c r="N87" s="42"/>
      <c r="O87" s="42"/>
      <c r="P87" s="42"/>
    </row>
    <row r="88" spans="3:16" ht="14" x14ac:dyDescent="0.2">
      <c r="E88" s="366"/>
      <c r="F88" s="366"/>
      <c r="G88" s="366"/>
      <c r="H88" s="366"/>
      <c r="I88" s="366"/>
      <c r="J88" s="366"/>
    </row>
    <row r="89" spans="3:16" ht="20.25" customHeight="1" x14ac:dyDescent="0.2">
      <c r="D89" s="43"/>
      <c r="E89" s="43"/>
      <c r="F89" s="43"/>
      <c r="G89" s="43"/>
      <c r="H89" s="59"/>
      <c r="I89" s="61"/>
      <c r="L89" s="32" t="s">
        <v>32</v>
      </c>
      <c r="M89" s="83"/>
      <c r="N89" s="83"/>
      <c r="O89" s="83"/>
    </row>
    <row r="90" spans="3:16" ht="20.25" customHeight="1" x14ac:dyDescent="0.2">
      <c r="D90" s="44"/>
      <c r="E90" s="45"/>
      <c r="F90" s="45"/>
      <c r="G90" s="43"/>
      <c r="H90" s="59"/>
      <c r="I90" s="61"/>
      <c r="L90" s="67" t="s">
        <v>49</v>
      </c>
      <c r="M90" s="367"/>
      <c r="N90" s="368"/>
      <c r="O90" s="368"/>
    </row>
    <row r="91" spans="3:16" ht="20.25" customHeight="1" x14ac:dyDescent="0.2">
      <c r="D91" s="45"/>
      <c r="E91" s="45"/>
      <c r="F91" s="45"/>
      <c r="G91" s="43"/>
      <c r="H91" s="59"/>
      <c r="I91" s="61"/>
      <c r="L91" s="32" t="s">
        <v>57</v>
      </c>
      <c r="M91" s="367"/>
      <c r="N91" s="368"/>
      <c r="O91" s="368"/>
      <c r="P91" s="80"/>
    </row>
    <row r="92" spans="3:16" ht="20.25" customHeight="1" x14ac:dyDescent="0.2">
      <c r="E92" s="95"/>
      <c r="F92" s="95"/>
      <c r="G92" s="95"/>
      <c r="H92" s="95"/>
      <c r="I92" s="95"/>
      <c r="J92" s="95"/>
    </row>
    <row r="93" spans="3:16" ht="20.25" customHeight="1" x14ac:dyDescent="0.2">
      <c r="D93" s="46" t="s">
        <v>6</v>
      </c>
      <c r="E93" s="53"/>
      <c r="F93" s="53"/>
      <c r="G93" s="310" t="s">
        <v>100</v>
      </c>
      <c r="H93" s="310"/>
      <c r="I93" s="310"/>
      <c r="J93" s="310"/>
    </row>
    <row r="94" spans="3:16" ht="20.25" customHeight="1" thickBot="1" x14ac:dyDescent="0.25">
      <c r="I94" s="62" t="s">
        <v>47</v>
      </c>
      <c r="L94" s="86"/>
      <c r="M94" s="86"/>
    </row>
    <row r="95" spans="3:16" ht="20.25" customHeight="1" x14ac:dyDescent="0.2">
      <c r="D95" s="47" t="s">
        <v>9</v>
      </c>
      <c r="E95" s="51"/>
      <c r="F95" s="51"/>
      <c r="G95" s="56" t="s">
        <v>38</v>
      </c>
      <c r="H95" s="362"/>
      <c r="I95" s="363"/>
      <c r="L95" s="87"/>
      <c r="M95" s="87"/>
    </row>
    <row r="96" spans="3:16" ht="20.25" customHeight="1" x14ac:dyDescent="0.2">
      <c r="C96" s="38"/>
      <c r="D96" s="313" t="s">
        <v>17</v>
      </c>
      <c r="E96" s="314"/>
      <c r="F96" s="315"/>
      <c r="G96" s="57" t="s">
        <v>46</v>
      </c>
      <c r="H96" s="348"/>
      <c r="I96" s="349"/>
    </row>
    <row r="97" spans="3:17" ht="20.25" customHeight="1" thickBot="1" x14ac:dyDescent="0.25">
      <c r="C97" s="38"/>
      <c r="D97" s="316"/>
      <c r="E97" s="316"/>
      <c r="F97" s="317"/>
      <c r="G97" s="58" t="s">
        <v>39</v>
      </c>
      <c r="H97" s="350"/>
      <c r="I97" s="351"/>
    </row>
    <row r="98" spans="3:17" ht="13.5" thickBot="1" x14ac:dyDescent="0.25">
      <c r="H98" s="60"/>
      <c r="I98" s="60"/>
      <c r="O98" s="62" t="s">
        <v>64</v>
      </c>
      <c r="P98" s="62"/>
      <c r="Q98" s="62"/>
    </row>
    <row r="99" spans="3:17" ht="12" customHeight="1" x14ac:dyDescent="0.2">
      <c r="C99" s="39"/>
      <c r="D99" s="352" t="s">
        <v>50</v>
      </c>
      <c r="E99" s="353"/>
      <c r="F99" s="358" t="s">
        <v>45</v>
      </c>
      <c r="G99" s="359"/>
      <c r="H99" s="358" t="s">
        <v>44</v>
      </c>
      <c r="I99" s="359"/>
      <c r="J99" s="336" t="s">
        <v>20</v>
      </c>
      <c r="K99" s="338" t="s">
        <v>51</v>
      </c>
      <c r="L99" s="340" t="s">
        <v>53</v>
      </c>
      <c r="M99" s="342" t="s">
        <v>31</v>
      </c>
      <c r="N99" s="344" t="s">
        <v>54</v>
      </c>
      <c r="O99" s="346" t="s">
        <v>55</v>
      </c>
      <c r="P99" s="322"/>
      <c r="Q99" s="322"/>
    </row>
    <row r="100" spans="3:17" x14ac:dyDescent="0.2">
      <c r="C100" s="39"/>
      <c r="D100" s="354"/>
      <c r="E100" s="355"/>
      <c r="F100" s="360"/>
      <c r="G100" s="361"/>
      <c r="H100" s="360"/>
      <c r="I100" s="361"/>
      <c r="J100" s="337"/>
      <c r="K100" s="339"/>
      <c r="L100" s="341"/>
      <c r="M100" s="343"/>
      <c r="N100" s="345"/>
      <c r="O100" s="347"/>
      <c r="P100" s="323"/>
      <c r="Q100" s="323"/>
    </row>
    <row r="101" spans="3:17" s="37" customFormat="1" ht="12.5" thickBot="1" x14ac:dyDescent="0.25">
      <c r="C101" s="39"/>
      <c r="D101" s="356"/>
      <c r="E101" s="357"/>
      <c r="F101" s="324" t="s">
        <v>56</v>
      </c>
      <c r="G101" s="325"/>
      <c r="H101" s="324" t="s">
        <v>65</v>
      </c>
      <c r="I101" s="325"/>
      <c r="J101" s="63" t="s">
        <v>66</v>
      </c>
      <c r="K101" s="66" t="s">
        <v>67</v>
      </c>
      <c r="L101" s="68" t="s">
        <v>22</v>
      </c>
      <c r="M101" s="71" t="s">
        <v>5</v>
      </c>
      <c r="N101" s="74" t="s">
        <v>68</v>
      </c>
      <c r="O101" s="79" t="s">
        <v>69</v>
      </c>
      <c r="P101" s="93"/>
      <c r="Q101" s="94"/>
    </row>
    <row r="102" spans="3:17" ht="24" customHeight="1" x14ac:dyDescent="0.2">
      <c r="C102" s="40"/>
      <c r="D102" s="48" t="s">
        <v>16</v>
      </c>
      <c r="E102" s="54"/>
      <c r="F102" s="326">
        <v>188</v>
      </c>
      <c r="G102" s="327"/>
      <c r="H102" s="328" t="str">
        <f>IF($H$95="","",$H$95)</f>
        <v/>
      </c>
      <c r="I102" s="329"/>
      <c r="J102" s="64" t="str">
        <f>IF(H102="","",ROUNDDOWN(0.85*H102*F102,2))</f>
        <v/>
      </c>
      <c r="K102" s="88">
        <v>33300</v>
      </c>
      <c r="L102" s="69" t="str">
        <f>IF($H$96="","",$H$96)</f>
        <v/>
      </c>
      <c r="M102" s="72" t="str">
        <f>IF(L102="","",ROUNDDOWN(L102*K102,2))</f>
        <v/>
      </c>
      <c r="N102" s="75" t="str">
        <f>IF(M102="","",INT(M102+J102))</f>
        <v/>
      </c>
      <c r="O102" s="330" t="str">
        <f>IF(M102="","",INT(N102*3+N103*9))</f>
        <v/>
      </c>
      <c r="P102" s="90"/>
      <c r="Q102" s="41"/>
    </row>
    <row r="103" spans="3:17" ht="24" customHeight="1" thickBot="1" x14ac:dyDescent="0.25">
      <c r="C103" s="40"/>
      <c r="D103" s="49" t="s">
        <v>52</v>
      </c>
      <c r="E103" s="55"/>
      <c r="F103" s="332">
        <v>188</v>
      </c>
      <c r="G103" s="333"/>
      <c r="H103" s="334" t="str">
        <f>IF($H$95="","",$H$95)</f>
        <v/>
      </c>
      <c r="I103" s="335"/>
      <c r="J103" s="65" t="str">
        <f>IF(H103="","",ROUNDDOWN(0.85*H103*F103,2))</f>
        <v/>
      </c>
      <c r="K103" s="89">
        <v>27500</v>
      </c>
      <c r="L103" s="70" t="str">
        <f>IF($H$97="","",$H$97)</f>
        <v/>
      </c>
      <c r="M103" s="73" t="str">
        <f>IF(L103="","",ROUNDDOWN(L103*K103,2))</f>
        <v/>
      </c>
      <c r="N103" s="76" t="str">
        <f>IF(M103="","",INT(M103+J103))</f>
        <v/>
      </c>
      <c r="O103" s="331"/>
      <c r="P103" s="35" t="s">
        <v>101</v>
      </c>
      <c r="Q103" s="41"/>
    </row>
    <row r="104" spans="3:17" ht="20.149999999999999" customHeight="1" x14ac:dyDescent="0.2">
      <c r="D104" s="50"/>
      <c r="E104" s="50"/>
      <c r="F104" s="306"/>
      <c r="G104" s="307"/>
      <c r="H104" s="308"/>
      <c r="I104" s="309"/>
      <c r="J104" s="59"/>
      <c r="K104" s="92"/>
      <c r="L104" s="90"/>
      <c r="M104" s="59"/>
      <c r="N104" s="92"/>
      <c r="O104" s="90"/>
      <c r="P104" s="90"/>
      <c r="Q104" s="41"/>
    </row>
    <row r="105" spans="3:17" ht="20.25" hidden="1" customHeight="1" x14ac:dyDescent="0.2">
      <c r="D105" s="46" t="s">
        <v>102</v>
      </c>
      <c r="E105" s="310" t="s">
        <v>63</v>
      </c>
      <c r="F105" s="310"/>
      <c r="G105" s="310"/>
      <c r="H105" s="310"/>
      <c r="I105" s="310"/>
      <c r="J105" s="310"/>
    </row>
    <row r="106" spans="3:17" ht="20.25" hidden="1" customHeight="1" x14ac:dyDescent="0.2">
      <c r="I106" s="62" t="s">
        <v>47</v>
      </c>
    </row>
    <row r="107" spans="3:17" ht="20.25" hidden="1" customHeight="1" x14ac:dyDescent="0.2">
      <c r="D107" s="47" t="s">
        <v>9</v>
      </c>
      <c r="E107" s="51"/>
      <c r="F107" s="51"/>
      <c r="G107" s="56" t="s">
        <v>38</v>
      </c>
      <c r="H107" s="311">
        <v>1517.18</v>
      </c>
      <c r="I107" s="312"/>
    </row>
    <row r="108" spans="3:17" ht="20.25" hidden="1" customHeight="1" x14ac:dyDescent="0.2">
      <c r="C108" s="38"/>
      <c r="D108" s="313" t="s">
        <v>17</v>
      </c>
      <c r="E108" s="314"/>
      <c r="F108" s="315"/>
      <c r="G108" s="57" t="s">
        <v>46</v>
      </c>
      <c r="H108" s="318">
        <v>15.06</v>
      </c>
      <c r="I108" s="319"/>
    </row>
    <row r="109" spans="3:17" ht="20.25" hidden="1" customHeight="1" x14ac:dyDescent="0.2">
      <c r="C109" s="38"/>
      <c r="D109" s="316"/>
      <c r="E109" s="316"/>
      <c r="F109" s="317"/>
      <c r="G109" s="58" t="s">
        <v>39</v>
      </c>
      <c r="H109" s="320">
        <v>13.89</v>
      </c>
      <c r="I109" s="321"/>
    </row>
    <row r="110" spans="3:17" ht="13" hidden="1" x14ac:dyDescent="0.2">
      <c r="H110" s="60"/>
      <c r="I110" s="60"/>
      <c r="P110" s="62"/>
      <c r="Q110" s="62" t="s">
        <v>64</v>
      </c>
    </row>
    <row r="111" spans="3:17" ht="12" hidden="1" customHeight="1" x14ac:dyDescent="0.2">
      <c r="C111" s="39"/>
      <c r="D111" s="352" t="s">
        <v>50</v>
      </c>
      <c r="E111" s="353"/>
      <c r="F111" s="358" t="s">
        <v>45</v>
      </c>
      <c r="G111" s="359"/>
      <c r="H111" s="358" t="s">
        <v>44</v>
      </c>
      <c r="I111" s="359"/>
      <c r="J111" s="358" t="s">
        <v>103</v>
      </c>
      <c r="K111" s="336" t="s">
        <v>104</v>
      </c>
      <c r="L111" s="338" t="s">
        <v>105</v>
      </c>
      <c r="M111" s="54" t="s">
        <v>106</v>
      </c>
      <c r="N111" s="54"/>
      <c r="O111" s="342" t="s">
        <v>107</v>
      </c>
      <c r="P111" s="344" t="s">
        <v>108</v>
      </c>
      <c r="Q111" s="364" t="s">
        <v>109</v>
      </c>
    </row>
    <row r="112" spans="3:17" ht="22.5" hidden="1" customHeight="1" x14ac:dyDescent="0.2">
      <c r="C112" s="39"/>
      <c r="D112" s="354"/>
      <c r="E112" s="355"/>
      <c r="F112" s="360"/>
      <c r="G112" s="361"/>
      <c r="H112" s="360"/>
      <c r="I112" s="361"/>
      <c r="J112" s="360"/>
      <c r="K112" s="337"/>
      <c r="L112" s="339"/>
      <c r="M112" s="96" t="s">
        <v>110</v>
      </c>
      <c r="N112" s="96" t="s">
        <v>111</v>
      </c>
      <c r="O112" s="343"/>
      <c r="P112" s="345"/>
      <c r="Q112" s="365"/>
    </row>
    <row r="113" spans="3:17" s="37" customFormat="1" ht="21.75" hidden="1" customHeight="1" x14ac:dyDescent="0.2">
      <c r="C113" s="39"/>
      <c r="D113" s="356"/>
      <c r="E113" s="357"/>
      <c r="F113" s="324" t="s">
        <v>56</v>
      </c>
      <c r="G113" s="325"/>
      <c r="H113" s="324" t="s">
        <v>112</v>
      </c>
      <c r="I113" s="325"/>
      <c r="J113" s="82" t="s">
        <v>113</v>
      </c>
      <c r="K113" s="63" t="s">
        <v>114</v>
      </c>
      <c r="L113" s="66" t="s">
        <v>22</v>
      </c>
      <c r="M113" s="68" t="s">
        <v>115</v>
      </c>
      <c r="N113" s="68" t="s">
        <v>116</v>
      </c>
      <c r="O113" s="71" t="s">
        <v>117</v>
      </c>
      <c r="P113" s="74" t="s">
        <v>118</v>
      </c>
      <c r="Q113" s="97" t="s">
        <v>119</v>
      </c>
    </row>
    <row r="114" spans="3:17" ht="24" hidden="1" customHeight="1" x14ac:dyDescent="0.2">
      <c r="C114" s="40"/>
      <c r="D114" s="48" t="s">
        <v>16</v>
      </c>
      <c r="E114" s="54"/>
      <c r="F114" s="326">
        <v>1600</v>
      </c>
      <c r="G114" s="327"/>
      <c r="H114" s="328" t="e">
        <f>IF(#REF!="","",#REF!)</f>
        <v>#REF!</v>
      </c>
      <c r="I114" s="329"/>
      <c r="J114" s="81">
        <v>0.85</v>
      </c>
      <c r="K114" s="64" t="e">
        <f>IF(H114="","",ROUNDDOWN(J114*H114*F114,2))</f>
        <v>#REF!</v>
      </c>
      <c r="L114" s="88">
        <v>194000</v>
      </c>
      <c r="M114" s="69" t="e">
        <f>IF(#REF!="","",#REF!)</f>
        <v>#REF!</v>
      </c>
      <c r="N114" s="98"/>
      <c r="O114" s="72" t="e">
        <f>IF(M114="","",ROUNDDOWN(M114*L114,2))</f>
        <v>#REF!</v>
      </c>
      <c r="P114" s="75" t="e">
        <f>IF(O114="","",INT(O114+K114))</f>
        <v>#REF!</v>
      </c>
      <c r="Q114" s="99" t="e">
        <f>IF(P114="","",ROUNDDOWN(P114*3,2))</f>
        <v>#REF!</v>
      </c>
    </row>
    <row r="115" spans="3:17" ht="24" hidden="1" customHeight="1" x14ac:dyDescent="0.2">
      <c r="C115" s="40"/>
      <c r="D115" s="100" t="s">
        <v>52</v>
      </c>
      <c r="E115" s="101"/>
      <c r="F115" s="286">
        <v>1600</v>
      </c>
      <c r="G115" s="287"/>
      <c r="H115" s="288" t="e">
        <f>IF(#REF!="","",#REF!)</f>
        <v>#REF!</v>
      </c>
      <c r="I115" s="289"/>
      <c r="J115" s="102">
        <v>0.85</v>
      </c>
      <c r="K115" s="103" t="e">
        <f>IF(H115="","",ROUNDDOWN(J115*H115*F115,2))</f>
        <v>#REF!</v>
      </c>
      <c r="L115" s="104">
        <v>205000</v>
      </c>
      <c r="M115" s="105"/>
      <c r="N115" s="102" t="e">
        <f>IF(#REF!="","",#REF!)</f>
        <v>#REF!</v>
      </c>
      <c r="O115" s="106" t="e">
        <f>IF(N115="","",ROUNDDOWN(N115*L115,2))</f>
        <v>#REF!</v>
      </c>
      <c r="P115" s="107" t="e">
        <f>IF(O115="","",INT(O115+K115))</f>
        <v>#REF!</v>
      </c>
      <c r="Q115" s="108" t="e">
        <f>IF(P115="","",ROUNDDOWN(P115*3,2))</f>
        <v>#REF!</v>
      </c>
    </row>
    <row r="116" spans="3:17" ht="30" hidden="1" customHeight="1" x14ac:dyDescent="0.2">
      <c r="D116" s="109"/>
      <c r="E116" s="110"/>
      <c r="F116" s="290"/>
      <c r="G116" s="291"/>
      <c r="H116" s="292"/>
      <c r="I116" s="293"/>
      <c r="J116" s="112"/>
      <c r="K116" s="113"/>
      <c r="L116" s="111"/>
      <c r="M116" s="112"/>
      <c r="N116" s="112"/>
      <c r="O116" s="113"/>
      <c r="P116" s="111" t="str">
        <f>IF(O116="","",INT(O116+K116))</f>
        <v/>
      </c>
      <c r="Q116" s="114" t="e">
        <f>Q114+Q115</f>
        <v>#REF!</v>
      </c>
    </row>
    <row r="117" spans="3:17" ht="20.25" hidden="1" customHeight="1" x14ac:dyDescent="0.2">
      <c r="D117" s="50"/>
      <c r="E117" s="50"/>
      <c r="F117" s="90"/>
      <c r="G117" s="91"/>
      <c r="H117" s="59"/>
      <c r="I117" s="61"/>
      <c r="J117" s="59"/>
      <c r="K117" s="92"/>
      <c r="L117" s="90"/>
      <c r="M117" s="59"/>
      <c r="N117" s="59"/>
      <c r="O117" s="92"/>
      <c r="P117" s="90"/>
      <c r="Q117" s="41"/>
    </row>
    <row r="118" spans="3:17" ht="20.25" customHeight="1" x14ac:dyDescent="0.2">
      <c r="D118" s="46" t="s">
        <v>6</v>
      </c>
      <c r="E118" s="53"/>
      <c r="F118" s="53"/>
      <c r="G118" s="310" t="s">
        <v>120</v>
      </c>
      <c r="H118" s="310"/>
      <c r="I118" s="310"/>
      <c r="J118" s="310"/>
    </row>
    <row r="119" spans="3:17" ht="20.25" customHeight="1" thickBot="1" x14ac:dyDescent="0.25">
      <c r="I119" s="62" t="s">
        <v>47</v>
      </c>
      <c r="L119" s="86"/>
      <c r="M119" s="86"/>
    </row>
    <row r="120" spans="3:17" ht="20.25" customHeight="1" x14ac:dyDescent="0.2">
      <c r="D120" s="47" t="s">
        <v>9</v>
      </c>
      <c r="E120" s="51"/>
      <c r="F120" s="51"/>
      <c r="G120" s="56" t="s">
        <v>38</v>
      </c>
      <c r="H120" s="362"/>
      <c r="I120" s="363"/>
      <c r="L120" s="87"/>
      <c r="M120" s="87"/>
    </row>
    <row r="121" spans="3:17" ht="20.25" customHeight="1" x14ac:dyDescent="0.2">
      <c r="C121" s="38"/>
      <c r="D121" s="313" t="s">
        <v>17</v>
      </c>
      <c r="E121" s="314"/>
      <c r="F121" s="315"/>
      <c r="G121" s="57" t="s">
        <v>46</v>
      </c>
      <c r="H121" s="348"/>
      <c r="I121" s="349"/>
    </row>
    <row r="122" spans="3:17" ht="20.25" customHeight="1" thickBot="1" x14ac:dyDescent="0.25">
      <c r="C122" s="38"/>
      <c r="D122" s="316"/>
      <c r="E122" s="316"/>
      <c r="F122" s="317"/>
      <c r="G122" s="58" t="s">
        <v>39</v>
      </c>
      <c r="H122" s="350"/>
      <c r="I122" s="351"/>
    </row>
    <row r="123" spans="3:17" ht="13.5" thickBot="1" x14ac:dyDescent="0.25">
      <c r="H123" s="60"/>
      <c r="I123" s="60"/>
      <c r="O123" s="62" t="s">
        <v>64</v>
      </c>
      <c r="P123" s="62"/>
      <c r="Q123" s="62"/>
    </row>
    <row r="124" spans="3:17" ht="12" customHeight="1" x14ac:dyDescent="0.2">
      <c r="C124" s="39"/>
      <c r="D124" s="352" t="s">
        <v>50</v>
      </c>
      <c r="E124" s="353"/>
      <c r="F124" s="358" t="s">
        <v>45</v>
      </c>
      <c r="G124" s="359"/>
      <c r="H124" s="358" t="s">
        <v>44</v>
      </c>
      <c r="I124" s="359"/>
      <c r="J124" s="336" t="s">
        <v>20</v>
      </c>
      <c r="K124" s="338" t="s">
        <v>51</v>
      </c>
      <c r="L124" s="340" t="s">
        <v>53</v>
      </c>
      <c r="M124" s="342" t="s">
        <v>31</v>
      </c>
      <c r="N124" s="344" t="s">
        <v>54</v>
      </c>
      <c r="O124" s="346" t="s">
        <v>55</v>
      </c>
      <c r="P124" s="322"/>
      <c r="Q124" s="322"/>
    </row>
    <row r="125" spans="3:17" x14ac:dyDescent="0.2">
      <c r="C125" s="39"/>
      <c r="D125" s="354"/>
      <c r="E125" s="355"/>
      <c r="F125" s="360"/>
      <c r="G125" s="361"/>
      <c r="H125" s="360"/>
      <c r="I125" s="361"/>
      <c r="J125" s="337"/>
      <c r="K125" s="339"/>
      <c r="L125" s="341"/>
      <c r="M125" s="343"/>
      <c r="N125" s="345"/>
      <c r="O125" s="347"/>
      <c r="P125" s="323"/>
      <c r="Q125" s="323"/>
    </row>
    <row r="126" spans="3:17" s="37" customFormat="1" ht="12.5" thickBot="1" x14ac:dyDescent="0.25">
      <c r="C126" s="39"/>
      <c r="D126" s="356"/>
      <c r="E126" s="357"/>
      <c r="F126" s="324" t="s">
        <v>56</v>
      </c>
      <c r="G126" s="325"/>
      <c r="H126" s="324" t="s">
        <v>65</v>
      </c>
      <c r="I126" s="325"/>
      <c r="J126" s="63" t="s">
        <v>66</v>
      </c>
      <c r="K126" s="66" t="s">
        <v>67</v>
      </c>
      <c r="L126" s="68" t="s">
        <v>22</v>
      </c>
      <c r="M126" s="71" t="s">
        <v>5</v>
      </c>
      <c r="N126" s="74" t="s">
        <v>68</v>
      </c>
      <c r="O126" s="79" t="s">
        <v>69</v>
      </c>
      <c r="P126" s="93"/>
      <c r="Q126" s="94"/>
    </row>
    <row r="127" spans="3:17" ht="24" customHeight="1" x14ac:dyDescent="0.2">
      <c r="C127" s="40"/>
      <c r="D127" s="48" t="s">
        <v>16</v>
      </c>
      <c r="E127" s="54"/>
      <c r="F127" s="326">
        <v>178</v>
      </c>
      <c r="G127" s="327"/>
      <c r="H127" s="328" t="str">
        <f>IF($H$120="","",$H$120)</f>
        <v/>
      </c>
      <c r="I127" s="329"/>
      <c r="J127" s="64" t="str">
        <f>IF(H127="","",ROUNDDOWN(0.85*H127*F127,2))</f>
        <v/>
      </c>
      <c r="K127" s="88">
        <v>24400</v>
      </c>
      <c r="L127" s="69" t="str">
        <f>IF($H$121="","",$H$121)</f>
        <v/>
      </c>
      <c r="M127" s="72" t="str">
        <f>IF(L127="","",ROUNDDOWN(L127*K127,2))</f>
        <v/>
      </c>
      <c r="N127" s="75" t="str">
        <f>IF(M127="","",INT(M127+J127))</f>
        <v/>
      </c>
      <c r="O127" s="330" t="str">
        <f>IF(M127="","",INT(N127*3+N128*9))</f>
        <v/>
      </c>
      <c r="P127" s="90"/>
      <c r="Q127" s="41"/>
    </row>
    <row r="128" spans="3:17" ht="24" customHeight="1" thickBot="1" x14ac:dyDescent="0.25">
      <c r="C128" s="40"/>
      <c r="D128" s="49" t="s">
        <v>52</v>
      </c>
      <c r="E128" s="55"/>
      <c r="F128" s="332">
        <v>178</v>
      </c>
      <c r="G128" s="333"/>
      <c r="H128" s="334" t="str">
        <f>IF($H$120="","",$H$120)</f>
        <v/>
      </c>
      <c r="I128" s="335"/>
      <c r="J128" s="65" t="str">
        <f>IF(H128="","",ROUNDDOWN(0.85*H128*F128,2))</f>
        <v/>
      </c>
      <c r="K128" s="89">
        <v>21600</v>
      </c>
      <c r="L128" s="70" t="str">
        <f>IF($H$122="","",$H$122)</f>
        <v/>
      </c>
      <c r="M128" s="73" t="str">
        <f>IF(L128="","",ROUNDDOWN(L128*K128,2))</f>
        <v/>
      </c>
      <c r="N128" s="76" t="str">
        <f>IF(M128="","",INT(M128+J128))</f>
        <v/>
      </c>
      <c r="O128" s="331"/>
      <c r="P128" s="35" t="s">
        <v>121</v>
      </c>
      <c r="Q128" s="41"/>
    </row>
    <row r="129" spans="3:17" ht="20.149999999999999" customHeight="1" x14ac:dyDescent="0.2">
      <c r="D129" s="50"/>
      <c r="E129" s="50"/>
      <c r="F129" s="306"/>
      <c r="G129" s="307"/>
      <c r="H129" s="308"/>
      <c r="I129" s="309"/>
      <c r="J129" s="59"/>
      <c r="K129" s="92"/>
      <c r="L129" s="90"/>
      <c r="M129" s="59"/>
      <c r="N129" s="92"/>
      <c r="O129" s="90"/>
      <c r="P129" s="90"/>
      <c r="Q129" s="41"/>
    </row>
    <row r="130" spans="3:17" ht="20.25" hidden="1" customHeight="1" x14ac:dyDescent="0.2">
      <c r="D130" s="46" t="s">
        <v>122</v>
      </c>
      <c r="E130" s="310" t="s">
        <v>63</v>
      </c>
      <c r="F130" s="310"/>
      <c r="G130" s="310"/>
      <c r="H130" s="310"/>
      <c r="I130" s="310"/>
      <c r="J130" s="310"/>
    </row>
    <row r="131" spans="3:17" ht="20.25" hidden="1" customHeight="1" x14ac:dyDescent="0.2">
      <c r="I131" s="62" t="s">
        <v>47</v>
      </c>
    </row>
    <row r="132" spans="3:17" ht="20.25" hidden="1" customHeight="1" x14ac:dyDescent="0.2">
      <c r="C132" s="38"/>
      <c r="D132" s="51" t="s">
        <v>9</v>
      </c>
      <c r="E132" s="51"/>
      <c r="F132" s="51"/>
      <c r="G132" s="56" t="s">
        <v>38</v>
      </c>
      <c r="H132" s="311">
        <v>1517.18</v>
      </c>
      <c r="I132" s="312"/>
    </row>
    <row r="133" spans="3:17" ht="20.25" hidden="1" customHeight="1" x14ac:dyDescent="0.2">
      <c r="C133" s="38"/>
      <c r="D133" s="313" t="s">
        <v>17</v>
      </c>
      <c r="E133" s="314"/>
      <c r="F133" s="315"/>
      <c r="G133" s="57" t="s">
        <v>46</v>
      </c>
      <c r="H133" s="318">
        <v>15.06</v>
      </c>
      <c r="I133" s="319"/>
    </row>
    <row r="134" spans="3:17" ht="20.25" hidden="1" customHeight="1" x14ac:dyDescent="0.2">
      <c r="C134" s="38"/>
      <c r="D134" s="316"/>
      <c r="E134" s="316"/>
      <c r="F134" s="317"/>
      <c r="G134" s="58" t="s">
        <v>39</v>
      </c>
      <c r="H134" s="320">
        <v>13.89</v>
      </c>
      <c r="I134" s="321"/>
    </row>
    <row r="135" spans="3:17" ht="20.25" hidden="1" customHeight="1" x14ac:dyDescent="0.2">
      <c r="C135" s="38"/>
      <c r="D135" s="45"/>
      <c r="E135" s="45"/>
      <c r="F135" s="115"/>
      <c r="G135" s="116"/>
      <c r="H135" s="117"/>
      <c r="I135" s="61"/>
    </row>
    <row r="136" spans="3:17" ht="24" hidden="1" customHeight="1" x14ac:dyDescent="0.2">
      <c r="C136" s="118"/>
      <c r="D136" s="119" t="s">
        <v>16</v>
      </c>
      <c r="E136" s="120"/>
      <c r="F136" s="294">
        <v>1600</v>
      </c>
      <c r="G136" s="295"/>
      <c r="H136" s="296" t="str">
        <f>IF($H$5="","",$H$5)</f>
        <v/>
      </c>
      <c r="I136" s="297"/>
      <c r="J136" s="121">
        <v>0.85</v>
      </c>
      <c r="K136" s="122" t="str">
        <f>IF(H136="","",ROUNDDOWN(J136*H136*F136,2))</f>
        <v/>
      </c>
      <c r="L136" s="123">
        <v>194000</v>
      </c>
      <c r="M136" s="124" t="str">
        <f>IF($H$6="","",$H$6)</f>
        <v/>
      </c>
      <c r="N136" s="125"/>
      <c r="O136" s="126" t="str">
        <f>IF(M136="","",ROUNDDOWN(M136*L136,2))</f>
        <v/>
      </c>
      <c r="P136" s="127" t="str">
        <f t="shared" ref="P136:P150" si="0">IF(O136="","",INT(O136+K136))</f>
        <v/>
      </c>
      <c r="Q136" s="128" t="str">
        <f>IF(P136="","",ROUNDDOWN(P136*3,2))</f>
        <v/>
      </c>
    </row>
    <row r="137" spans="3:17" ht="24" hidden="1" customHeight="1" x14ac:dyDescent="0.2">
      <c r="C137" s="118"/>
      <c r="D137" s="129" t="s">
        <v>52</v>
      </c>
      <c r="E137" s="101"/>
      <c r="F137" s="286">
        <v>1600</v>
      </c>
      <c r="G137" s="287"/>
      <c r="H137" s="288" t="str">
        <f>IF($H$5="","",$H$5)</f>
        <v/>
      </c>
      <c r="I137" s="289"/>
      <c r="J137" s="102">
        <v>0.85</v>
      </c>
      <c r="K137" s="103" t="str">
        <f>IF(H137="","",ROUNDDOWN(J137*H137*F137,2))</f>
        <v/>
      </c>
      <c r="L137" s="104">
        <v>205000</v>
      </c>
      <c r="M137" s="105"/>
      <c r="N137" s="102" t="str">
        <f>IF($H$7="","",$H$7)</f>
        <v/>
      </c>
      <c r="O137" s="106" t="str">
        <f>IF(N137="","",ROUNDDOWN(N137*L137,2))</f>
        <v/>
      </c>
      <c r="P137" s="107" t="str">
        <f t="shared" si="0"/>
        <v/>
      </c>
      <c r="Q137" s="108" t="str">
        <f>IF(P137="","",ROUNDDOWN(P137*3,2))</f>
        <v/>
      </c>
    </row>
    <row r="138" spans="3:17" ht="30" hidden="1" customHeight="1" x14ac:dyDescent="0.2">
      <c r="C138" s="38"/>
      <c r="D138" s="130"/>
      <c r="E138" s="130"/>
      <c r="F138" s="298"/>
      <c r="G138" s="299"/>
      <c r="H138" s="300"/>
      <c r="I138" s="301"/>
      <c r="J138" s="132"/>
      <c r="K138" s="133"/>
      <c r="L138" s="131"/>
      <c r="M138" s="132"/>
      <c r="N138" s="132"/>
      <c r="O138" s="133"/>
      <c r="P138" s="131" t="str">
        <f t="shared" si="0"/>
        <v/>
      </c>
      <c r="Q138" s="134" t="e">
        <f>Q136+Q137</f>
        <v>#VALUE!</v>
      </c>
    </row>
    <row r="139" spans="3:17" ht="24" hidden="1" customHeight="1" x14ac:dyDescent="0.2">
      <c r="C139" s="118"/>
      <c r="D139" s="135" t="s">
        <v>16</v>
      </c>
      <c r="E139" s="136"/>
      <c r="F139" s="282">
        <v>1600</v>
      </c>
      <c r="G139" s="283"/>
      <c r="H139" s="284" t="str">
        <f>IF($H$5="","",$H$5)</f>
        <v/>
      </c>
      <c r="I139" s="285"/>
      <c r="J139" s="137">
        <v>0.85</v>
      </c>
      <c r="K139" s="138" t="str">
        <f>IF(H139="","",ROUNDDOWN(J139*H139*F139,2))</f>
        <v/>
      </c>
      <c r="L139" s="139">
        <v>194000</v>
      </c>
      <c r="M139" s="140" t="str">
        <f>IF($H$6="","",$H$6)</f>
        <v/>
      </c>
      <c r="N139" s="141"/>
      <c r="O139" s="142" t="str">
        <f>IF(M139="","",ROUNDDOWN(M139*L139,2))</f>
        <v/>
      </c>
      <c r="P139" s="143" t="str">
        <f t="shared" si="0"/>
        <v/>
      </c>
      <c r="Q139" s="144" t="str">
        <f>IF(P139="","",ROUNDDOWN(P139*3,2))</f>
        <v/>
      </c>
    </row>
    <row r="140" spans="3:17" ht="24" hidden="1" customHeight="1" x14ac:dyDescent="0.2">
      <c r="C140" s="118"/>
      <c r="D140" s="129" t="s">
        <v>52</v>
      </c>
      <c r="E140" s="101"/>
      <c r="F140" s="286">
        <v>1600</v>
      </c>
      <c r="G140" s="287"/>
      <c r="H140" s="288" t="str">
        <f>IF($H$5="","",$H$5)</f>
        <v/>
      </c>
      <c r="I140" s="289"/>
      <c r="J140" s="102">
        <v>0.85</v>
      </c>
      <c r="K140" s="103" t="str">
        <f>IF(H140="","",ROUNDDOWN(J140*H140*F140,2))</f>
        <v/>
      </c>
      <c r="L140" s="104">
        <v>205000</v>
      </c>
      <c r="M140" s="105"/>
      <c r="N140" s="102" t="str">
        <f>IF($H$7="","",$H$7)</f>
        <v/>
      </c>
      <c r="O140" s="106" t="str">
        <f>IF(N140="","",ROUNDDOWN(N140*L140,2))</f>
        <v/>
      </c>
      <c r="P140" s="107" t="str">
        <f t="shared" si="0"/>
        <v/>
      </c>
      <c r="Q140" s="108" t="str">
        <f>IF(P140="","",ROUNDDOWN(P140*3,2))</f>
        <v/>
      </c>
    </row>
    <row r="141" spans="3:17" ht="30" hidden="1" customHeight="1" x14ac:dyDescent="0.2">
      <c r="C141" s="38"/>
      <c r="D141" s="130"/>
      <c r="E141" s="130"/>
      <c r="F141" s="298"/>
      <c r="G141" s="299"/>
      <c r="H141" s="300"/>
      <c r="I141" s="301"/>
      <c r="J141" s="132"/>
      <c r="K141" s="133"/>
      <c r="L141" s="131"/>
      <c r="M141" s="132"/>
      <c r="N141" s="132"/>
      <c r="O141" s="133"/>
      <c r="P141" s="131" t="str">
        <f t="shared" si="0"/>
        <v/>
      </c>
      <c r="Q141" s="134" t="e">
        <f>Q139+Q140</f>
        <v>#VALUE!</v>
      </c>
    </row>
    <row r="142" spans="3:17" ht="24" hidden="1" customHeight="1" x14ac:dyDescent="0.2">
      <c r="C142" s="118"/>
      <c r="D142" s="135" t="s">
        <v>16</v>
      </c>
      <c r="E142" s="136"/>
      <c r="F142" s="282">
        <v>1600</v>
      </c>
      <c r="G142" s="283"/>
      <c r="H142" s="284" t="str">
        <f>IF($H$5="","",$H$5)</f>
        <v/>
      </c>
      <c r="I142" s="285"/>
      <c r="J142" s="137">
        <v>0.85</v>
      </c>
      <c r="K142" s="138" t="str">
        <f>IF(H142="","",ROUNDDOWN(J142*H142*F142,2))</f>
        <v/>
      </c>
      <c r="L142" s="139">
        <v>194000</v>
      </c>
      <c r="M142" s="140" t="str">
        <f>IF($H$6="","",$H$6)</f>
        <v/>
      </c>
      <c r="N142" s="141"/>
      <c r="O142" s="142" t="str">
        <f>IF(M142="","",ROUNDDOWN(M142*L142,2))</f>
        <v/>
      </c>
      <c r="P142" s="143" t="str">
        <f t="shared" si="0"/>
        <v/>
      </c>
      <c r="Q142" s="144" t="str">
        <f>IF(P142="","",ROUNDDOWN(P142*3,2))</f>
        <v/>
      </c>
    </row>
    <row r="143" spans="3:17" ht="24" hidden="1" customHeight="1" x14ac:dyDescent="0.2">
      <c r="C143" s="118"/>
      <c r="D143" s="129" t="s">
        <v>52</v>
      </c>
      <c r="E143" s="101"/>
      <c r="F143" s="286">
        <v>1600</v>
      </c>
      <c r="G143" s="287"/>
      <c r="H143" s="288" t="str">
        <f>IF($H$5="","",$H$5)</f>
        <v/>
      </c>
      <c r="I143" s="289"/>
      <c r="J143" s="102">
        <v>0.85</v>
      </c>
      <c r="K143" s="103" t="str">
        <f>IF(H143="","",ROUNDDOWN(J143*H143*F143,2))</f>
        <v/>
      </c>
      <c r="L143" s="104">
        <v>205000</v>
      </c>
      <c r="M143" s="105"/>
      <c r="N143" s="102" t="str">
        <f>IF($H$7="","",$H$7)</f>
        <v/>
      </c>
      <c r="O143" s="106" t="str">
        <f>IF(N143="","",ROUNDDOWN(N143*L143,2))</f>
        <v/>
      </c>
      <c r="P143" s="107" t="str">
        <f t="shared" si="0"/>
        <v/>
      </c>
      <c r="Q143" s="108" t="str">
        <f>IF(P143="","",ROUNDDOWN(P143*3,2))</f>
        <v/>
      </c>
    </row>
    <row r="144" spans="3:17" ht="30" hidden="1" customHeight="1" x14ac:dyDescent="0.2">
      <c r="C144" s="38"/>
      <c r="D144" s="145"/>
      <c r="E144" s="145"/>
      <c r="F144" s="302"/>
      <c r="G144" s="303"/>
      <c r="H144" s="304"/>
      <c r="I144" s="305"/>
      <c r="J144" s="147"/>
      <c r="K144" s="148"/>
      <c r="L144" s="146"/>
      <c r="M144" s="147"/>
      <c r="N144" s="147"/>
      <c r="O144" s="148"/>
      <c r="P144" s="146" t="str">
        <f t="shared" si="0"/>
        <v/>
      </c>
      <c r="Q144" s="149" t="e">
        <f>Q142+Q143</f>
        <v>#VALUE!</v>
      </c>
    </row>
    <row r="145" spans="3:17" ht="24" hidden="1" customHeight="1" x14ac:dyDescent="0.2">
      <c r="C145" s="118"/>
      <c r="D145" s="119" t="s">
        <v>16</v>
      </c>
      <c r="E145" s="120"/>
      <c r="F145" s="294">
        <v>1600</v>
      </c>
      <c r="G145" s="295"/>
      <c r="H145" s="296" t="str">
        <f>IF($H$5="","",$H$5)</f>
        <v/>
      </c>
      <c r="I145" s="297"/>
      <c r="J145" s="121">
        <v>0.85</v>
      </c>
      <c r="K145" s="122" t="str">
        <f>IF(H145="","",ROUNDDOWN(J145*H145*F145,2))</f>
        <v/>
      </c>
      <c r="L145" s="123">
        <v>194000</v>
      </c>
      <c r="M145" s="124" t="str">
        <f>IF($H$6="","",$H$6)</f>
        <v/>
      </c>
      <c r="N145" s="125"/>
      <c r="O145" s="126" t="str">
        <f>IF(M145="","",ROUNDDOWN(M145*L145,2))</f>
        <v/>
      </c>
      <c r="P145" s="127" t="str">
        <f t="shared" si="0"/>
        <v/>
      </c>
      <c r="Q145" s="128" t="str">
        <f>IF(P145="","",ROUNDDOWN(P145*3,2))</f>
        <v/>
      </c>
    </row>
    <row r="146" spans="3:17" ht="24" hidden="1" customHeight="1" x14ac:dyDescent="0.2">
      <c r="C146" s="118"/>
      <c r="D146" s="129" t="s">
        <v>52</v>
      </c>
      <c r="E146" s="101"/>
      <c r="F146" s="286">
        <v>1600</v>
      </c>
      <c r="G146" s="287"/>
      <c r="H146" s="288" t="str">
        <f>IF($H$5="","",$H$5)</f>
        <v/>
      </c>
      <c r="I146" s="289"/>
      <c r="J146" s="102">
        <v>0.85</v>
      </c>
      <c r="K146" s="103" t="str">
        <f>IF(H146="","",ROUNDDOWN(J146*H146*F146,2))</f>
        <v/>
      </c>
      <c r="L146" s="104">
        <v>205000</v>
      </c>
      <c r="M146" s="105"/>
      <c r="N146" s="102" t="str">
        <f>IF($H$7="","",$H$7)</f>
        <v/>
      </c>
      <c r="O146" s="106" t="str">
        <f>IF(N146="","",ROUNDDOWN(N146*L146,2))</f>
        <v/>
      </c>
      <c r="P146" s="107" t="str">
        <f t="shared" si="0"/>
        <v/>
      </c>
      <c r="Q146" s="108" t="str">
        <f>IF(P146="","",ROUNDDOWN(P146*3,2))</f>
        <v/>
      </c>
    </row>
    <row r="147" spans="3:17" ht="30" hidden="1" customHeight="1" x14ac:dyDescent="0.2">
      <c r="C147" s="38"/>
      <c r="D147" s="130"/>
      <c r="E147" s="130"/>
      <c r="F147" s="298"/>
      <c r="G147" s="299"/>
      <c r="H147" s="300"/>
      <c r="I147" s="301"/>
      <c r="J147" s="132"/>
      <c r="K147" s="133"/>
      <c r="L147" s="131"/>
      <c r="M147" s="132"/>
      <c r="N147" s="132"/>
      <c r="O147" s="133"/>
      <c r="P147" s="131" t="str">
        <f t="shared" si="0"/>
        <v/>
      </c>
      <c r="Q147" s="134" t="e">
        <f>Q145+Q146</f>
        <v>#VALUE!</v>
      </c>
    </row>
    <row r="148" spans="3:17" ht="24" hidden="1" customHeight="1" x14ac:dyDescent="0.2">
      <c r="C148" s="118"/>
      <c r="D148" s="135" t="s">
        <v>16</v>
      </c>
      <c r="E148" s="136"/>
      <c r="F148" s="282">
        <v>1600</v>
      </c>
      <c r="G148" s="283"/>
      <c r="H148" s="284" t="str">
        <f>IF($H$5="","",$H$5)</f>
        <v/>
      </c>
      <c r="I148" s="285"/>
      <c r="J148" s="137">
        <v>0.85</v>
      </c>
      <c r="K148" s="138" t="str">
        <f>IF(H148="","",ROUNDDOWN(J148*H148*F148,2))</f>
        <v/>
      </c>
      <c r="L148" s="139">
        <v>194000</v>
      </c>
      <c r="M148" s="140" t="str">
        <f>IF($H$6="","",$H$6)</f>
        <v/>
      </c>
      <c r="N148" s="141"/>
      <c r="O148" s="142" t="str">
        <f>IF(M148="","",ROUNDDOWN(M148*L148,2))</f>
        <v/>
      </c>
      <c r="P148" s="143" t="str">
        <f t="shared" si="0"/>
        <v/>
      </c>
      <c r="Q148" s="144" t="str">
        <f>IF(P148="","",ROUNDDOWN(P148*3,2))</f>
        <v/>
      </c>
    </row>
    <row r="149" spans="3:17" ht="24" hidden="1" customHeight="1" x14ac:dyDescent="0.2">
      <c r="C149" s="118"/>
      <c r="D149" s="129" t="s">
        <v>52</v>
      </c>
      <c r="E149" s="101"/>
      <c r="F149" s="286">
        <v>1600</v>
      </c>
      <c r="G149" s="287"/>
      <c r="H149" s="288" t="str">
        <f>IF($H$5="","",$H$5)</f>
        <v/>
      </c>
      <c r="I149" s="289"/>
      <c r="J149" s="102">
        <v>0.85</v>
      </c>
      <c r="K149" s="103" t="str">
        <f>IF(H149="","",ROUNDDOWN(J149*H149*F149,2))</f>
        <v/>
      </c>
      <c r="L149" s="104">
        <v>205000</v>
      </c>
      <c r="M149" s="105"/>
      <c r="N149" s="102" t="str">
        <f>IF($H$7="","",$H$7)</f>
        <v/>
      </c>
      <c r="O149" s="106" t="str">
        <f>IF(N149="","",ROUNDDOWN(N149*L149,2))</f>
        <v/>
      </c>
      <c r="P149" s="107" t="str">
        <f t="shared" si="0"/>
        <v/>
      </c>
      <c r="Q149" s="108" t="str">
        <f>IF(P149="","",ROUNDDOWN(P149*3,2))</f>
        <v/>
      </c>
    </row>
    <row r="150" spans="3:17" ht="30" hidden="1" customHeight="1" x14ac:dyDescent="0.2">
      <c r="C150" s="38"/>
      <c r="D150" s="110"/>
      <c r="E150" s="110"/>
      <c r="F150" s="290"/>
      <c r="G150" s="291"/>
      <c r="H150" s="292"/>
      <c r="I150" s="293"/>
      <c r="J150" s="112"/>
      <c r="K150" s="113"/>
      <c r="L150" s="111"/>
      <c r="M150" s="112"/>
      <c r="N150" s="112"/>
      <c r="O150" s="113"/>
      <c r="P150" s="111" t="str">
        <f t="shared" si="0"/>
        <v/>
      </c>
      <c r="Q150" s="114" t="e">
        <f>Q148+Q149</f>
        <v>#VALUE!</v>
      </c>
    </row>
    <row r="151" spans="3:17" ht="24" hidden="1" customHeight="1" x14ac:dyDescent="0.2">
      <c r="C151" s="38"/>
      <c r="D151" s="150" t="s">
        <v>123</v>
      </c>
      <c r="E151" s="151"/>
      <c r="F151" s="152"/>
      <c r="G151" s="153"/>
      <c r="H151" s="152"/>
      <c r="I151" s="153"/>
      <c r="J151" s="154"/>
      <c r="K151" s="152"/>
      <c r="L151" s="155"/>
      <c r="M151" s="154"/>
      <c r="N151" s="154"/>
      <c r="O151" s="156"/>
      <c r="P151" s="157"/>
      <c r="Q151" s="158" t="e">
        <f>#REF!+Q138+Q141+Q144</f>
        <v>#REF!</v>
      </c>
    </row>
    <row r="152" spans="3:17" ht="23.25" customHeight="1" x14ac:dyDescent="0.2">
      <c r="D152" s="52" t="s">
        <v>29</v>
      </c>
      <c r="Q152" s="60"/>
    </row>
    <row r="153" spans="3:17" ht="13" x14ac:dyDescent="0.2">
      <c r="D153" s="35" t="s">
        <v>162</v>
      </c>
      <c r="E153" s="50"/>
      <c r="F153" s="41"/>
      <c r="G153" s="41"/>
      <c r="H153" s="41"/>
      <c r="I153" s="41"/>
      <c r="J153" s="41"/>
      <c r="K153" s="41"/>
      <c r="L153" s="41"/>
      <c r="M153" s="41"/>
      <c r="N153" s="77"/>
      <c r="O153" s="78"/>
      <c r="P153" s="41"/>
      <c r="Q153" s="280"/>
    </row>
    <row r="154" spans="3:17" x14ac:dyDescent="0.2">
      <c r="D154" s="35" t="s">
        <v>163</v>
      </c>
      <c r="N154" s="78"/>
      <c r="O154" s="78"/>
      <c r="P154" s="78"/>
      <c r="Q154" s="281"/>
    </row>
    <row r="155" spans="3:17" x14ac:dyDescent="0.2">
      <c r="D155" s="35" t="s">
        <v>164</v>
      </c>
    </row>
    <row r="156" spans="3:17" x14ac:dyDescent="0.2">
      <c r="D156" s="35" t="s">
        <v>10</v>
      </c>
    </row>
    <row r="157" spans="3:17" x14ac:dyDescent="0.2">
      <c r="D157" s="35" t="s">
        <v>165</v>
      </c>
    </row>
    <row r="158" spans="3:17" x14ac:dyDescent="0.2">
      <c r="D158" s="35" t="s">
        <v>166</v>
      </c>
    </row>
    <row r="159" spans="3:17" x14ac:dyDescent="0.2">
      <c r="D159" s="35" t="s">
        <v>167</v>
      </c>
    </row>
    <row r="160" spans="3:17" x14ac:dyDescent="0.2">
      <c r="D160" s="35" t="s">
        <v>168</v>
      </c>
    </row>
  </sheetData>
  <mergeCells count="215">
    <mergeCell ref="E4:J4"/>
    <mergeCell ref="M6:O6"/>
    <mergeCell ref="M7:O7"/>
    <mergeCell ref="G9:J9"/>
    <mergeCell ref="H11:I11"/>
    <mergeCell ref="D12:F13"/>
    <mergeCell ref="H12:I12"/>
    <mergeCell ref="H13:I13"/>
    <mergeCell ref="O15:O16"/>
    <mergeCell ref="O18:O19"/>
    <mergeCell ref="F19:G19"/>
    <mergeCell ref="H19:I19"/>
    <mergeCell ref="D15:E17"/>
    <mergeCell ref="F15:G16"/>
    <mergeCell ref="H15:I16"/>
    <mergeCell ref="J15:J16"/>
    <mergeCell ref="K15:K16"/>
    <mergeCell ref="L15:L16"/>
    <mergeCell ref="F20:G20"/>
    <mergeCell ref="H20:I20"/>
    <mergeCell ref="G21:J21"/>
    <mergeCell ref="H23:I23"/>
    <mergeCell ref="D24:F25"/>
    <mergeCell ref="H24:I24"/>
    <mergeCell ref="H25:I25"/>
    <mergeCell ref="M15:M16"/>
    <mergeCell ref="N15:N16"/>
    <mergeCell ref="F17:G17"/>
    <mergeCell ref="H17:I17"/>
    <mergeCell ref="F18:G18"/>
    <mergeCell ref="H18:I18"/>
    <mergeCell ref="P27:P28"/>
    <mergeCell ref="Q27:Q28"/>
    <mergeCell ref="F29:G29"/>
    <mergeCell ref="H29:I29"/>
    <mergeCell ref="D27:E29"/>
    <mergeCell ref="F27:G28"/>
    <mergeCell ref="H27:I28"/>
    <mergeCell ref="J27:J28"/>
    <mergeCell ref="K27:K28"/>
    <mergeCell ref="L27:L28"/>
    <mergeCell ref="F30:G30"/>
    <mergeCell ref="H30:I30"/>
    <mergeCell ref="O30:O31"/>
    <mergeCell ref="F31:G31"/>
    <mergeCell ref="H31:I31"/>
    <mergeCell ref="F32:G32"/>
    <mergeCell ref="H32:I32"/>
    <mergeCell ref="M27:M28"/>
    <mergeCell ref="N27:N28"/>
    <mergeCell ref="O27:O28"/>
    <mergeCell ref="D53:F54"/>
    <mergeCell ref="H53:I53"/>
    <mergeCell ref="H54:I54"/>
    <mergeCell ref="D56:E58"/>
    <mergeCell ref="F56:G57"/>
    <mergeCell ref="H56:I57"/>
    <mergeCell ref="Q34:Q35"/>
    <mergeCell ref="E45:J45"/>
    <mergeCell ref="M47:O47"/>
    <mergeCell ref="M48:O48"/>
    <mergeCell ref="G50:J50"/>
    <mergeCell ref="H52:I52"/>
    <mergeCell ref="F61:G61"/>
    <mergeCell ref="H61:I61"/>
    <mergeCell ref="G62:J62"/>
    <mergeCell ref="H64:I64"/>
    <mergeCell ref="D65:F66"/>
    <mergeCell ref="H65:I65"/>
    <mergeCell ref="H66:I66"/>
    <mergeCell ref="P56:P57"/>
    <mergeCell ref="F58:G58"/>
    <mergeCell ref="H58:I58"/>
    <mergeCell ref="F59:G59"/>
    <mergeCell ref="H59:I59"/>
    <mergeCell ref="O59:O60"/>
    <mergeCell ref="F60:G60"/>
    <mergeCell ref="H60:I60"/>
    <mergeCell ref="J56:J57"/>
    <mergeCell ref="K56:K57"/>
    <mergeCell ref="L56:L57"/>
    <mergeCell ref="M56:M57"/>
    <mergeCell ref="N56:N57"/>
    <mergeCell ref="O56:O57"/>
    <mergeCell ref="Q68:Q69"/>
    <mergeCell ref="F70:G70"/>
    <mergeCell ref="H70:I70"/>
    <mergeCell ref="D68:E70"/>
    <mergeCell ref="F68:G69"/>
    <mergeCell ref="H68:I69"/>
    <mergeCell ref="J68:J69"/>
    <mergeCell ref="K68:K69"/>
    <mergeCell ref="L68:L69"/>
    <mergeCell ref="F71:G71"/>
    <mergeCell ref="H71:I71"/>
    <mergeCell ref="O71:O72"/>
    <mergeCell ref="F72:G72"/>
    <mergeCell ref="H72:I72"/>
    <mergeCell ref="F73:G73"/>
    <mergeCell ref="H73:I73"/>
    <mergeCell ref="M68:M69"/>
    <mergeCell ref="N68:N69"/>
    <mergeCell ref="O68:O69"/>
    <mergeCell ref="D96:F97"/>
    <mergeCell ref="H96:I96"/>
    <mergeCell ref="H97:I97"/>
    <mergeCell ref="D99:E101"/>
    <mergeCell ref="F99:G100"/>
    <mergeCell ref="H99:I100"/>
    <mergeCell ref="Q75:Q76"/>
    <mergeCell ref="E88:J88"/>
    <mergeCell ref="M90:O90"/>
    <mergeCell ref="M91:O91"/>
    <mergeCell ref="G93:J93"/>
    <mergeCell ref="H95:I95"/>
    <mergeCell ref="F104:G104"/>
    <mergeCell ref="H104:I104"/>
    <mergeCell ref="E105:J105"/>
    <mergeCell ref="H107:I107"/>
    <mergeCell ref="D108:F109"/>
    <mergeCell ref="H108:I108"/>
    <mergeCell ref="H109:I109"/>
    <mergeCell ref="P99:P100"/>
    <mergeCell ref="Q99:Q100"/>
    <mergeCell ref="F101:G101"/>
    <mergeCell ref="H101:I101"/>
    <mergeCell ref="F102:G102"/>
    <mergeCell ref="H102:I102"/>
    <mergeCell ref="O102:O103"/>
    <mergeCell ref="F103:G103"/>
    <mergeCell ref="H103:I103"/>
    <mergeCell ref="J99:J100"/>
    <mergeCell ref="K99:K100"/>
    <mergeCell ref="L99:L100"/>
    <mergeCell ref="M99:M100"/>
    <mergeCell ref="N99:N100"/>
    <mergeCell ref="O99:O100"/>
    <mergeCell ref="O111:O112"/>
    <mergeCell ref="P111:P112"/>
    <mergeCell ref="Q111:Q112"/>
    <mergeCell ref="F113:G113"/>
    <mergeCell ref="H113:I113"/>
    <mergeCell ref="F114:G114"/>
    <mergeCell ref="H114:I114"/>
    <mergeCell ref="D111:E113"/>
    <mergeCell ref="F111:G112"/>
    <mergeCell ref="H111:I112"/>
    <mergeCell ref="J111:J112"/>
    <mergeCell ref="K111:K112"/>
    <mergeCell ref="L111:L112"/>
    <mergeCell ref="D121:F122"/>
    <mergeCell ref="H121:I121"/>
    <mergeCell ref="H122:I122"/>
    <mergeCell ref="D124:E126"/>
    <mergeCell ref="F124:G125"/>
    <mergeCell ref="H124:I125"/>
    <mergeCell ref="F115:G115"/>
    <mergeCell ref="H115:I115"/>
    <mergeCell ref="F116:G116"/>
    <mergeCell ref="H116:I116"/>
    <mergeCell ref="G118:J118"/>
    <mergeCell ref="H120:I120"/>
    <mergeCell ref="P124:P125"/>
    <mergeCell ref="Q124:Q125"/>
    <mergeCell ref="F126:G126"/>
    <mergeCell ref="H126:I126"/>
    <mergeCell ref="F127:G127"/>
    <mergeCell ref="H127:I127"/>
    <mergeCell ref="O127:O128"/>
    <mergeCell ref="F128:G128"/>
    <mergeCell ref="H128:I128"/>
    <mergeCell ref="J124:J125"/>
    <mergeCell ref="K124:K125"/>
    <mergeCell ref="L124:L125"/>
    <mergeCell ref="M124:M125"/>
    <mergeCell ref="N124:N125"/>
    <mergeCell ref="O124:O125"/>
    <mergeCell ref="F136:G136"/>
    <mergeCell ref="H136:I136"/>
    <mergeCell ref="F137:G137"/>
    <mergeCell ref="H137:I137"/>
    <mergeCell ref="F138:G138"/>
    <mergeCell ref="H138:I138"/>
    <mergeCell ref="F129:G129"/>
    <mergeCell ref="H129:I129"/>
    <mergeCell ref="E130:J130"/>
    <mergeCell ref="H132:I132"/>
    <mergeCell ref="D133:F134"/>
    <mergeCell ref="H133:I133"/>
    <mergeCell ref="H134:I134"/>
    <mergeCell ref="F142:G142"/>
    <mergeCell ref="H142:I142"/>
    <mergeCell ref="F143:G143"/>
    <mergeCell ref="H143:I143"/>
    <mergeCell ref="F144:G144"/>
    <mergeCell ref="H144:I144"/>
    <mergeCell ref="F139:G139"/>
    <mergeCell ref="H139:I139"/>
    <mergeCell ref="F140:G140"/>
    <mergeCell ref="H140:I140"/>
    <mergeCell ref="F141:G141"/>
    <mergeCell ref="H141:I141"/>
    <mergeCell ref="Q153:Q154"/>
    <mergeCell ref="F148:G148"/>
    <mergeCell ref="H148:I148"/>
    <mergeCell ref="F149:G149"/>
    <mergeCell ref="H149:I149"/>
    <mergeCell ref="F150:G150"/>
    <mergeCell ref="H150:I150"/>
    <mergeCell ref="F145:G145"/>
    <mergeCell ref="H145:I145"/>
    <mergeCell ref="F146:G146"/>
    <mergeCell ref="H146:I146"/>
    <mergeCell ref="F147:G147"/>
    <mergeCell ref="H147:I147"/>
  </mergeCells>
  <phoneticPr fontId="25"/>
  <printOptions horizontalCentered="1"/>
  <pageMargins left="0.70866141732283472" right="0.70866141732283472" top="0.59055118110236227" bottom="0.59055118110236227"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6F57-5E71-4578-8A9D-1DD171BDAE10}">
  <sheetPr>
    <pageSetUpPr fitToPage="1"/>
  </sheetPr>
  <dimension ref="A1:AZ31"/>
  <sheetViews>
    <sheetView view="pageBreakPreview" zoomScaleNormal="100" zoomScaleSheetLayoutView="100" workbookViewId="0">
      <selection activeCell="A12" sqref="A12"/>
    </sheetView>
  </sheetViews>
  <sheetFormatPr defaultColWidth="11.6640625" defaultRowHeight="13" x14ac:dyDescent="0.2"/>
  <cols>
    <col min="1" max="1" width="3.6640625" style="162" customWidth="1"/>
    <col min="2" max="3" width="24.77734375" style="162" customWidth="1"/>
    <col min="4" max="4" width="16.6640625" style="162" bestFit="1" customWidth="1"/>
    <col min="5" max="6" width="25.77734375" style="162" customWidth="1"/>
    <col min="7" max="7" width="6.33203125" style="162" customWidth="1"/>
    <col min="8" max="8" width="11.6640625" style="162" customWidth="1"/>
    <col min="9" max="16384" width="11.6640625" style="162"/>
  </cols>
  <sheetData>
    <row r="1" spans="1:52" ht="25" customHeight="1" x14ac:dyDescent="0.2">
      <c r="A1" s="161" t="s">
        <v>126</v>
      </c>
    </row>
    <row r="2" spans="1:52" s="163" customFormat="1" ht="18.75" customHeight="1" x14ac:dyDescent="0.2">
      <c r="F2" s="164" t="s">
        <v>127</v>
      </c>
      <c r="AH2" s="373" t="s">
        <v>61</v>
      </c>
      <c r="AI2" s="374"/>
      <c r="AJ2" s="374"/>
      <c r="AK2" s="374"/>
      <c r="AL2" s="374"/>
      <c r="AM2" s="374"/>
      <c r="AN2" s="374"/>
      <c r="AO2" s="374"/>
      <c r="AP2" s="374"/>
      <c r="AQ2" s="374"/>
      <c r="AR2" s="374"/>
      <c r="AS2" s="374"/>
      <c r="AT2" s="374"/>
      <c r="AU2" s="374"/>
      <c r="AV2" s="374"/>
      <c r="AW2" s="374"/>
      <c r="AX2" s="374"/>
      <c r="AY2" s="374"/>
      <c r="AZ2" s="374"/>
    </row>
    <row r="3" spans="1:52" ht="22.5" customHeight="1" x14ac:dyDescent="0.3">
      <c r="A3" s="165" t="s">
        <v>128</v>
      </c>
      <c r="B3" s="165"/>
      <c r="C3" s="165"/>
      <c r="D3" s="166"/>
      <c r="E3" s="165"/>
      <c r="F3" s="165"/>
    </row>
    <row r="4" spans="1:52" ht="21" customHeight="1" x14ac:dyDescent="0.2">
      <c r="A4" s="167"/>
      <c r="B4" s="167" t="s">
        <v>129</v>
      </c>
      <c r="C4" s="167"/>
      <c r="D4" s="167"/>
      <c r="E4" s="167"/>
      <c r="F4" s="167"/>
    </row>
    <row r="5" spans="1:52" s="168" customFormat="1" ht="18.75" customHeight="1" x14ac:dyDescent="0.2">
      <c r="T5" s="375"/>
      <c r="U5" s="376"/>
      <c r="V5" s="376"/>
      <c r="W5" s="376"/>
      <c r="X5" s="376"/>
      <c r="Y5" s="376"/>
      <c r="Z5" s="376"/>
      <c r="AA5" s="376"/>
      <c r="AB5" s="376"/>
      <c r="AE5" s="377"/>
      <c r="AF5" s="378"/>
      <c r="AG5" s="378"/>
      <c r="AH5" s="378"/>
      <c r="AI5" s="378"/>
      <c r="AJ5" s="378"/>
      <c r="AK5" s="378"/>
      <c r="AL5" s="378"/>
      <c r="AM5" s="378"/>
      <c r="AN5" s="378"/>
      <c r="AO5" s="378"/>
      <c r="AP5" s="378"/>
      <c r="AQ5" s="378"/>
      <c r="AR5" s="378"/>
      <c r="AS5" s="378"/>
      <c r="AT5" s="378"/>
      <c r="AU5" s="378"/>
      <c r="AV5" s="378"/>
      <c r="AW5" s="378"/>
      <c r="AX5" s="378"/>
      <c r="AY5" s="378"/>
    </row>
    <row r="6" spans="1:52" s="168" customFormat="1" ht="18.75" customHeight="1" x14ac:dyDescent="0.2">
      <c r="T6" s="375"/>
      <c r="U6" s="376"/>
      <c r="V6" s="376"/>
      <c r="W6" s="376"/>
      <c r="X6" s="376"/>
      <c r="Y6" s="376"/>
      <c r="Z6" s="376"/>
      <c r="AA6" s="376"/>
      <c r="AB6" s="376"/>
      <c r="AE6" s="377"/>
      <c r="AF6" s="378"/>
      <c r="AG6" s="378"/>
      <c r="AH6" s="378"/>
      <c r="AI6" s="378"/>
      <c r="AJ6" s="378"/>
      <c r="AK6" s="378"/>
      <c r="AL6" s="378"/>
      <c r="AM6" s="378"/>
      <c r="AN6" s="378"/>
      <c r="AO6" s="378"/>
      <c r="AP6" s="378"/>
      <c r="AQ6" s="378"/>
      <c r="AR6" s="378"/>
      <c r="AS6" s="378"/>
      <c r="AT6" s="378"/>
      <c r="AU6" s="378"/>
      <c r="AV6" s="378"/>
      <c r="AW6" s="378"/>
      <c r="AX6" s="378"/>
      <c r="AY6" s="378"/>
    </row>
    <row r="7" spans="1:52" s="168" customFormat="1" ht="18.75" customHeight="1" x14ac:dyDescent="0.2">
      <c r="D7" s="164" t="s">
        <v>130</v>
      </c>
      <c r="T7" s="375"/>
      <c r="U7" s="376"/>
      <c r="V7" s="376"/>
      <c r="W7" s="376"/>
      <c r="X7" s="376"/>
      <c r="Y7" s="376"/>
      <c r="Z7" s="376"/>
      <c r="AA7" s="376"/>
      <c r="AB7" s="376"/>
      <c r="AE7" s="377"/>
      <c r="AF7" s="378"/>
      <c r="AG7" s="378"/>
      <c r="AH7" s="378"/>
      <c r="AI7" s="378"/>
      <c r="AJ7" s="378"/>
      <c r="AK7" s="378"/>
      <c r="AL7" s="378"/>
      <c r="AM7" s="378"/>
      <c r="AN7" s="378"/>
      <c r="AO7" s="378"/>
      <c r="AP7" s="378"/>
      <c r="AQ7" s="378"/>
      <c r="AR7" s="378"/>
      <c r="AS7" s="378"/>
      <c r="AT7" s="378"/>
      <c r="AU7" s="378"/>
      <c r="AV7" s="378"/>
      <c r="AW7" s="378"/>
      <c r="AX7" s="378"/>
      <c r="AY7" s="378"/>
      <c r="AZ7" s="169"/>
    </row>
    <row r="8" spans="1:52" s="168" customFormat="1" ht="18.75" customHeight="1" x14ac:dyDescent="0.2">
      <c r="D8" s="164" t="s">
        <v>131</v>
      </c>
      <c r="T8" s="170"/>
      <c r="U8" s="171"/>
      <c r="V8" s="171"/>
      <c r="W8" s="171"/>
      <c r="X8" s="171"/>
      <c r="Y8" s="171"/>
      <c r="Z8" s="171"/>
      <c r="AA8" s="171"/>
      <c r="AB8" s="171"/>
      <c r="AE8" s="172"/>
      <c r="AF8" s="173"/>
      <c r="AG8" s="173"/>
      <c r="AH8" s="173"/>
      <c r="AI8" s="173"/>
      <c r="AJ8" s="173"/>
      <c r="AK8" s="173"/>
      <c r="AL8" s="173"/>
      <c r="AM8" s="173"/>
      <c r="AN8" s="173"/>
      <c r="AO8" s="173"/>
      <c r="AP8" s="173"/>
      <c r="AQ8" s="173"/>
      <c r="AR8" s="173"/>
      <c r="AS8" s="173"/>
      <c r="AT8" s="173"/>
      <c r="AU8" s="173"/>
      <c r="AV8" s="173"/>
      <c r="AW8" s="173"/>
      <c r="AX8" s="173"/>
      <c r="AY8" s="173"/>
      <c r="AZ8" s="169"/>
    </row>
    <row r="9" spans="1:52" s="168" customFormat="1" ht="18.75" customHeight="1" x14ac:dyDescent="0.2">
      <c r="D9" s="164" t="s">
        <v>132</v>
      </c>
      <c r="T9" s="170"/>
      <c r="U9" s="171"/>
      <c r="V9" s="171"/>
      <c r="W9" s="171"/>
      <c r="X9" s="171"/>
      <c r="Y9" s="171"/>
      <c r="Z9" s="171"/>
      <c r="AA9" s="171"/>
      <c r="AB9" s="171"/>
      <c r="AE9" s="172"/>
      <c r="AF9" s="173"/>
      <c r="AG9" s="173"/>
      <c r="AH9" s="173"/>
      <c r="AI9" s="173"/>
      <c r="AJ9" s="173"/>
      <c r="AK9" s="173"/>
      <c r="AL9" s="173"/>
      <c r="AM9" s="173"/>
      <c r="AN9" s="173"/>
      <c r="AO9" s="173"/>
      <c r="AP9" s="173"/>
      <c r="AQ9" s="173"/>
      <c r="AR9" s="173"/>
      <c r="AS9" s="173"/>
      <c r="AT9" s="173"/>
      <c r="AU9" s="173"/>
      <c r="AV9" s="173"/>
      <c r="AW9" s="173"/>
      <c r="AX9" s="173"/>
      <c r="AY9" s="173"/>
      <c r="AZ9" s="169"/>
    </row>
    <row r="10" spans="1:52" s="168" customFormat="1" ht="14" x14ac:dyDescent="0.2">
      <c r="T10" s="170"/>
      <c r="U10" s="171"/>
      <c r="V10" s="171"/>
      <c r="W10" s="171"/>
      <c r="X10" s="171"/>
      <c r="Y10" s="171"/>
      <c r="Z10" s="171"/>
      <c r="AA10" s="171"/>
      <c r="AB10" s="171"/>
      <c r="AE10" s="172"/>
      <c r="AF10" s="173"/>
      <c r="AG10" s="173"/>
      <c r="AH10" s="173"/>
      <c r="AI10" s="173"/>
      <c r="AJ10" s="173"/>
      <c r="AK10" s="173"/>
      <c r="AL10" s="173"/>
      <c r="AM10" s="173"/>
      <c r="AN10" s="173"/>
      <c r="AO10" s="173"/>
      <c r="AP10" s="173"/>
      <c r="AQ10" s="173"/>
      <c r="AR10" s="173"/>
      <c r="AS10" s="173"/>
      <c r="AT10" s="173"/>
      <c r="AU10" s="173"/>
      <c r="AV10" s="173"/>
      <c r="AW10" s="173"/>
      <c r="AX10" s="173"/>
      <c r="AY10" s="173"/>
      <c r="AZ10" s="169"/>
    </row>
    <row r="11" spans="1:52" x14ac:dyDescent="0.2">
      <c r="A11" s="174"/>
      <c r="B11" s="174"/>
      <c r="C11" s="175"/>
      <c r="D11" s="175"/>
      <c r="E11" s="175"/>
      <c r="F11" s="175"/>
    </row>
    <row r="12" spans="1:52" ht="16.5" x14ac:dyDescent="0.2">
      <c r="A12" s="176" t="s">
        <v>173</v>
      </c>
      <c r="C12" s="177"/>
      <c r="D12" s="177"/>
      <c r="E12" s="177"/>
      <c r="F12" s="177"/>
    </row>
    <row r="13" spans="1:52" ht="7.5" customHeight="1" x14ac:dyDescent="0.2">
      <c r="A13" s="178"/>
      <c r="C13" s="178"/>
      <c r="D13" s="178"/>
      <c r="E13" s="178"/>
      <c r="F13" s="178"/>
    </row>
    <row r="14" spans="1:52" s="177" customFormat="1" ht="16.5" x14ac:dyDescent="0.2">
      <c r="A14" s="179" t="s">
        <v>133</v>
      </c>
    </row>
    <row r="15" spans="1:52" ht="39" customHeight="1" x14ac:dyDescent="0.2">
      <c r="A15" s="180"/>
      <c r="B15" s="181" t="s">
        <v>134</v>
      </c>
      <c r="C15" s="181"/>
    </row>
    <row r="16" spans="1:52" ht="39" customHeight="1" x14ac:dyDescent="0.2">
      <c r="A16" s="180"/>
      <c r="B16" s="181" t="s">
        <v>135</v>
      </c>
      <c r="C16" s="181"/>
    </row>
    <row r="17" spans="1:6" ht="17.25" customHeight="1" x14ac:dyDescent="0.2">
      <c r="A17" s="370"/>
      <c r="B17" s="370"/>
      <c r="C17" s="370"/>
      <c r="D17" s="370"/>
      <c r="E17" s="370"/>
      <c r="F17" s="370"/>
    </row>
    <row r="18" spans="1:6" ht="16.5" x14ac:dyDescent="0.2">
      <c r="A18" s="176" t="s">
        <v>136</v>
      </c>
      <c r="C18" s="177"/>
      <c r="D18" s="177"/>
      <c r="E18" s="177"/>
      <c r="F18" s="177"/>
    </row>
    <row r="19" spans="1:6" ht="16.5" x14ac:dyDescent="0.2">
      <c r="A19" s="176" t="s">
        <v>169</v>
      </c>
      <c r="C19" s="178"/>
      <c r="D19" s="178"/>
      <c r="E19" s="178"/>
      <c r="F19" s="178"/>
    </row>
    <row r="20" spans="1:6" ht="9" customHeight="1" x14ac:dyDescent="0.2">
      <c r="A20" s="178"/>
      <c r="C20" s="178"/>
      <c r="D20" s="178"/>
      <c r="E20" s="178"/>
      <c r="F20" s="178"/>
    </row>
    <row r="21" spans="1:6" ht="16.5" x14ac:dyDescent="0.2">
      <c r="A21" s="176" t="s">
        <v>137</v>
      </c>
      <c r="C21" s="177"/>
      <c r="D21" s="177"/>
      <c r="E21" s="177"/>
      <c r="F21" s="177"/>
    </row>
    <row r="22" spans="1:6" s="177" customFormat="1" ht="16.5" x14ac:dyDescent="0.2">
      <c r="A22" s="176" t="s">
        <v>138</v>
      </c>
    </row>
    <row r="23" spans="1:6" ht="51.75" customHeight="1" x14ac:dyDescent="0.2">
      <c r="A23" s="167"/>
      <c r="B23" s="182" t="s">
        <v>139</v>
      </c>
      <c r="C23" s="182" t="s">
        <v>140</v>
      </c>
      <c r="D23" s="183" t="s">
        <v>141</v>
      </c>
      <c r="E23" s="183" t="s">
        <v>170</v>
      </c>
      <c r="F23" s="182" t="s">
        <v>142</v>
      </c>
    </row>
    <row r="24" spans="1:6" s="184" customFormat="1" ht="26.25" customHeight="1" x14ac:dyDescent="0.2">
      <c r="B24" s="185"/>
      <c r="C24" s="185"/>
      <c r="D24" s="185"/>
      <c r="E24" s="185"/>
      <c r="F24" s="185"/>
    </row>
    <row r="25" spans="1:6" s="184" customFormat="1" ht="26.25" customHeight="1" x14ac:dyDescent="0.2">
      <c r="B25" s="185"/>
      <c r="C25" s="185"/>
      <c r="D25" s="185"/>
      <c r="E25" s="185"/>
      <c r="F25" s="185"/>
    </row>
    <row r="26" spans="1:6" s="184" customFormat="1" ht="26.25" customHeight="1" x14ac:dyDescent="0.2">
      <c r="B26" s="185"/>
      <c r="C26" s="185"/>
      <c r="D26" s="185"/>
      <c r="E26" s="185"/>
      <c r="F26" s="185"/>
    </row>
    <row r="27" spans="1:6" s="184" customFormat="1" ht="26.25" customHeight="1" x14ac:dyDescent="0.2">
      <c r="B27" s="185"/>
      <c r="C27" s="185"/>
      <c r="D27" s="185"/>
      <c r="E27" s="185"/>
      <c r="F27" s="185"/>
    </row>
    <row r="28" spans="1:6" s="184" customFormat="1" ht="26.25" customHeight="1" x14ac:dyDescent="0.2">
      <c r="B28" s="185"/>
      <c r="C28" s="185"/>
      <c r="D28" s="185"/>
      <c r="E28" s="185"/>
      <c r="F28" s="185"/>
    </row>
    <row r="29" spans="1:6" s="184" customFormat="1" ht="26.25" customHeight="1" x14ac:dyDescent="0.2">
      <c r="B29" s="371" t="s">
        <v>143</v>
      </c>
      <c r="C29" s="372"/>
      <c r="D29" s="185">
        <f>SUM(D24:D28)</f>
        <v>0</v>
      </c>
      <c r="E29" s="185">
        <f>SUM(E24:E28)</f>
        <v>0</v>
      </c>
      <c r="F29" s="185"/>
    </row>
    <row r="30" spans="1:6" ht="4.5" customHeight="1" x14ac:dyDescent="0.2">
      <c r="A30" s="186"/>
      <c r="B30" s="186"/>
      <c r="C30" s="186"/>
      <c r="D30" s="186"/>
      <c r="E30" s="186"/>
      <c r="F30" s="186"/>
    </row>
    <row r="31" spans="1:6" ht="16.5" x14ac:dyDescent="0.2">
      <c r="A31" s="162" t="s">
        <v>144</v>
      </c>
      <c r="B31" s="162" t="s">
        <v>145</v>
      </c>
      <c r="C31" s="177"/>
      <c r="D31" s="177"/>
      <c r="E31" s="177"/>
      <c r="F31" s="177"/>
    </row>
  </sheetData>
  <mergeCells count="9">
    <mergeCell ref="A17:F17"/>
    <mergeCell ref="B29:C29"/>
    <mergeCell ref="AH2:AZ2"/>
    <mergeCell ref="T5:AB5"/>
    <mergeCell ref="AE5:AY5"/>
    <mergeCell ref="T6:AB6"/>
    <mergeCell ref="AE6:AY6"/>
    <mergeCell ref="T7:AB7"/>
    <mergeCell ref="AE7:AY7"/>
  </mergeCells>
  <phoneticPr fontId="25"/>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vt:lpstr>
      <vt:lpstr>様式第2</vt:lpstr>
      <vt:lpstr>様式第3</vt:lpstr>
      <vt:lpstr>様式第4-1～4-３</vt:lpstr>
      <vt:lpstr>様式第5</vt:lpstr>
      <vt:lpstr>様式第１!Print_Area</vt:lpstr>
      <vt:lpstr>様式第2!Print_Area</vt:lpstr>
      <vt:lpstr>様式第3!Print_Area</vt:lpstr>
      <vt:lpstr>'様式第4-1～4-３'!Print_Area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Dehara Makoto</dc:creator>
  <cp:lastModifiedBy>kakehashi ryousuke</cp:lastModifiedBy>
  <cp:lastPrinted>2025-11-27T00:54:13Z</cp:lastPrinted>
  <dcterms:created xsi:type="dcterms:W3CDTF">2018-11-21T06:12:40Z</dcterms:created>
  <dcterms:modified xsi:type="dcterms:W3CDTF">2025-12-18T07:46:08Z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2021-11-16T06:22:49Z</vt:filetime>
  </property>
</Properties>
</file>