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36fileshare.tksm-lan.local\130305100地域共生推進課\2025(R07)\J_地域共生\34_生活支援ネットワーク緊急支援費補助金\04_募集（後期募集）\記載例\"/>
    </mc:Choice>
  </mc:AlternateContent>
  <xr:revisionPtr revIDLastSave="0" documentId="13_ncr:1_{345B120B-7A50-4549-8140-7C88319FE274}" xr6:coauthVersionLast="47" xr6:coauthVersionMax="47" xr10:uidLastSave="{00000000-0000-0000-0000-000000000000}"/>
  <bookViews>
    <workbookView xWindow="5805" yWindow="0" windowWidth="22035" windowHeight="15450" xr2:uid="{57DD2A31-F2CE-4C4D-8E40-7E18BAFC421C}"/>
  </bookViews>
  <sheets>
    <sheet name="別紙４その１変更後収支予算書（お米等の配布）" sheetId="1" r:id="rId1"/>
  </sheets>
  <definedNames>
    <definedName name="_xlnm.Print_Area" localSheetId="0">'別紙４その１変更後収支予算書（お米等の配布）'!$B$2:$O$45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1" l="1"/>
  <c r="M23" i="1"/>
  <c r="M24" i="1" s="1"/>
  <c r="E20" i="1" l="1"/>
  <c r="D43" i="1" l="1"/>
  <c r="D42" i="1"/>
  <c r="E37" i="1"/>
  <c r="D37" i="1"/>
  <c r="D23" i="1"/>
  <c r="L20" i="1"/>
  <c r="D12" i="1"/>
  <c r="E9" i="1"/>
  <c r="D39" i="1" l="1"/>
  <c r="D41" i="1" s="1"/>
  <c r="E23" i="1"/>
  <c r="E39" i="1" s="1"/>
  <c r="E41" i="1" s="1"/>
  <c r="E11" i="1" s="1"/>
  <c r="E12" i="1" s="1"/>
  <c r="K26" i="1" l="1"/>
  <c r="M38" i="1" l="1"/>
  <c r="M40" i="1" s="1"/>
  <c r="M37" i="1"/>
  <c r="M3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takimoto naomi</author>
    <author>satou honoka</author>
  </authors>
  <commentList>
    <comment ref="F8" authorId="0" shapeId="0" xr:uid="{76BC9656-FEB8-4477-BA64-D3DB3D3DDE9C}">
      <text>
        <r>
          <rPr>
            <sz val="16"/>
            <color indexed="81"/>
            <rFont val="MS P ゴシック"/>
            <family val="3"/>
            <charset val="128"/>
          </rPr>
          <t>※黄色塗セルに数字等ご記入ください。
（白色セルの箇所は、自動計算されます。）</t>
        </r>
      </text>
    </comment>
    <comment ref="F15" authorId="1" shapeId="0" xr:uid="{D03349BD-7EFC-40C7-9065-237241528C9D}">
      <text>
        <r>
          <rPr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MS P ゴシック"/>
            <family val="3"/>
            <charset val="128"/>
          </rPr>
          <t>※黄色塗セルに数字等ご記入ください。
（白色セルの箇所は、自動計算されます。）</t>
        </r>
      </text>
    </comment>
    <comment ref="K26" authorId="1" shapeId="0" xr:uid="{DE2129CB-C4E3-47CF-892F-F584E79D9C53}">
      <text>
        <r>
          <rPr>
            <sz val="16"/>
            <color indexed="81"/>
            <rFont val="MS P ゴシック"/>
            <family val="3"/>
            <charset val="128"/>
          </rPr>
          <t>この額までが、
事務費の補助対象です。</t>
        </r>
      </text>
    </comment>
    <comment ref="E42" authorId="0" shapeId="0" xr:uid="{A76F370E-95A8-4F68-AD49-758F8A0AD30D}">
      <text>
        <r>
          <rPr>
            <b/>
            <sz val="14"/>
            <color indexed="81"/>
            <rFont val="MS P ゴシック"/>
            <family val="3"/>
            <charset val="128"/>
          </rPr>
          <t xml:space="preserve">
</t>
        </r>
        <r>
          <rPr>
            <sz val="14"/>
            <color indexed="81"/>
            <rFont val="MS P ゴシック"/>
            <family val="3"/>
            <charset val="128"/>
          </rPr>
          <t xml:space="preserve">自己負担等の金額を入力してください。
</t>
        </r>
      </text>
    </comment>
    <comment ref="E43" authorId="0" shapeId="0" xr:uid="{D1B7128A-B8E9-4335-BAC4-4BB03F45860D}">
      <text>
        <r>
          <rPr>
            <sz val="14"/>
            <color indexed="81"/>
            <rFont val="MS P ゴシック"/>
            <family val="3"/>
            <charset val="128"/>
          </rPr>
          <t xml:space="preserve">変更後の申請額を記載してください。
</t>
        </r>
      </text>
    </comment>
  </commentList>
</comments>
</file>

<file path=xl/sharedStrings.xml><?xml version="1.0" encoding="utf-8"?>
<sst xmlns="http://schemas.openxmlformats.org/spreadsheetml/2006/main" count="50" uniqueCount="46">
  <si>
    <t>変更後収支予算書</t>
    <rPh sb="0" eb="2">
      <t>ヘンコウ</t>
    </rPh>
    <rPh sb="2" eb="3">
      <t>ゴ</t>
    </rPh>
    <rPh sb="3" eb="5">
      <t>シュウシ</t>
    </rPh>
    <rPh sb="5" eb="8">
      <t>ヨサンショ</t>
    </rPh>
    <phoneticPr fontId="3"/>
  </si>
  <si>
    <t>1 収入</t>
    <rPh sb="2" eb="4">
      <t>シュウニュウ</t>
    </rPh>
    <phoneticPr fontId="3"/>
  </si>
  <si>
    <t>項目</t>
    <rPh sb="0" eb="2">
      <t>コウモク</t>
    </rPh>
    <phoneticPr fontId="3"/>
  </si>
  <si>
    <t>変更前の金額
　　　（円）</t>
    <rPh sb="0" eb="3">
      <t>ヘンコウマエ</t>
    </rPh>
    <rPh sb="4" eb="6">
      <t>キンガク</t>
    </rPh>
    <rPh sb="11" eb="12">
      <t>エン</t>
    </rPh>
    <phoneticPr fontId="3"/>
  </si>
  <si>
    <t>変更後の金額
　　　（円）</t>
    <rPh sb="0" eb="2">
      <t>ヘンコウ</t>
    </rPh>
    <rPh sb="2" eb="3">
      <t>ゴ</t>
    </rPh>
    <rPh sb="4" eb="6">
      <t>キンガク</t>
    </rPh>
    <rPh sb="11" eb="12">
      <t>エン</t>
    </rPh>
    <phoneticPr fontId="3"/>
  </si>
  <si>
    <t>内　　容　（　変　更　後　）</t>
    <rPh sb="0" eb="1">
      <t>ウチ</t>
    </rPh>
    <rPh sb="3" eb="4">
      <t>カタチ</t>
    </rPh>
    <rPh sb="7" eb="8">
      <t>ヘン</t>
    </rPh>
    <rPh sb="9" eb="10">
      <t>サラ</t>
    </rPh>
    <rPh sb="11" eb="12">
      <t>アト</t>
    </rPh>
    <phoneticPr fontId="3"/>
  </si>
  <si>
    <t>補助金</t>
    <rPh sb="0" eb="3">
      <t>ホジョキン</t>
    </rPh>
    <phoneticPr fontId="3"/>
  </si>
  <si>
    <t>生活支援ネットワーク緊急応援事業</t>
    <phoneticPr fontId="3"/>
  </si>
  <si>
    <t>その他収入</t>
    <rPh sb="2" eb="3">
      <t>タ</t>
    </rPh>
    <rPh sb="3" eb="5">
      <t>シュウニュウ</t>
    </rPh>
    <phoneticPr fontId="3"/>
  </si>
  <si>
    <t>自己負担など</t>
    <phoneticPr fontId="3"/>
  </si>
  <si>
    <t>合計</t>
    <rPh sb="0" eb="2">
      <t>ゴウケイ</t>
    </rPh>
    <phoneticPr fontId="3"/>
  </si>
  <si>
    <t>２支出</t>
    <rPh sb="1" eb="3">
      <t>シシュツ</t>
    </rPh>
    <phoneticPr fontId="3"/>
  </si>
  <si>
    <t>変更後の金額
　　　（円）</t>
    <rPh sb="0" eb="3">
      <t>ヘンコウゴ</t>
    </rPh>
    <rPh sb="4" eb="6">
      <t>キンガク</t>
    </rPh>
    <rPh sb="11" eb="12">
      <t>エン</t>
    </rPh>
    <phoneticPr fontId="3"/>
  </si>
  <si>
    <t>内　　容　（　変　更　後　）</t>
    <rPh sb="0" eb="1">
      <t>ナイ</t>
    </rPh>
    <rPh sb="3" eb="4">
      <t>カタチ</t>
    </rPh>
    <rPh sb="7" eb="8">
      <t>ヘン</t>
    </rPh>
    <rPh sb="9" eb="10">
      <t>サラ</t>
    </rPh>
    <rPh sb="11" eb="12">
      <t>アト</t>
    </rPh>
    <phoneticPr fontId="3"/>
  </si>
  <si>
    <t>事業費</t>
    <rPh sb="0" eb="3">
      <t>ジギョウヒ</t>
    </rPh>
    <phoneticPr fontId="3"/>
  </si>
  <si>
    <t>配布食材セット総数
　　　　　　　（個）</t>
    <rPh sb="0" eb="2">
      <t>ハイフ</t>
    </rPh>
    <rPh sb="2" eb="4">
      <t>ショクザイ</t>
    </rPh>
    <rPh sb="7" eb="8">
      <t>ソウ</t>
    </rPh>
    <rPh sb="8" eb="9">
      <t>スウ</t>
    </rPh>
    <rPh sb="18" eb="19">
      <t>コ</t>
    </rPh>
    <phoneticPr fontId="3"/>
  </si>
  <si>
    <t>1セット当たりの金額
　　　　　　　(円)</t>
    <rPh sb="4" eb="5">
      <t>ア</t>
    </rPh>
    <rPh sb="8" eb="10">
      <t>キンガク</t>
    </rPh>
    <rPh sb="19" eb="20">
      <t>エン</t>
    </rPh>
    <phoneticPr fontId="3"/>
  </si>
  <si>
    <t>金額（円）</t>
    <rPh sb="0" eb="2">
      <t>キンガク</t>
    </rPh>
    <rPh sb="3" eb="4">
      <t>エン</t>
    </rPh>
    <phoneticPr fontId="3"/>
  </si>
  <si>
    <t>その他需用費</t>
    <rPh sb="2" eb="3">
      <t>タ</t>
    </rPh>
    <rPh sb="3" eb="6">
      <t>ジュヨウヒ</t>
    </rPh>
    <phoneticPr fontId="3"/>
  </si>
  <si>
    <t>（消耗品費、燃料費、印刷製本費、光熱水費）</t>
    <rPh sb="1" eb="4">
      <t>ショウモウヒン</t>
    </rPh>
    <rPh sb="4" eb="5">
      <t>ヒ</t>
    </rPh>
    <rPh sb="6" eb="9">
      <t>ネンリョウヒ</t>
    </rPh>
    <rPh sb="10" eb="12">
      <t>インサツ</t>
    </rPh>
    <rPh sb="12" eb="14">
      <t>セイホン</t>
    </rPh>
    <rPh sb="14" eb="15">
      <t>ヒ</t>
    </rPh>
    <rPh sb="16" eb="20">
      <t>コウネツスイヒ</t>
    </rPh>
    <phoneticPr fontId="3"/>
  </si>
  <si>
    <t>役務費</t>
    <rPh sb="0" eb="2">
      <t>エキム</t>
    </rPh>
    <rPh sb="2" eb="3">
      <t>ヒ</t>
    </rPh>
    <phoneticPr fontId="3"/>
  </si>
  <si>
    <t>（通信運搬費、保管料、広告料、手数料）</t>
    <rPh sb="1" eb="3">
      <t>ツウシン</t>
    </rPh>
    <rPh sb="3" eb="6">
      <t>ウンパンヒ</t>
    </rPh>
    <rPh sb="7" eb="10">
      <t>ホカンリョウ</t>
    </rPh>
    <rPh sb="11" eb="14">
      <t>コウコクリョウ</t>
    </rPh>
    <rPh sb="15" eb="18">
      <t>テスウリョウ</t>
    </rPh>
    <phoneticPr fontId="3"/>
  </si>
  <si>
    <t>使用料及び賃借料</t>
    <rPh sb="0" eb="2">
      <t>シヨウ</t>
    </rPh>
    <rPh sb="2" eb="3">
      <t>リョウ</t>
    </rPh>
    <rPh sb="3" eb="4">
      <t>オヨ</t>
    </rPh>
    <rPh sb="5" eb="8">
      <t>チンシャクリョウ</t>
    </rPh>
    <phoneticPr fontId="3"/>
  </si>
  <si>
    <t>（物品使用料、有料道路使用料、駐車場使用料、自動車借料、会場使用料、機械器具借料）</t>
    <rPh sb="1" eb="3">
      <t>ブッピン</t>
    </rPh>
    <rPh sb="3" eb="6">
      <t>シヨウリョウ</t>
    </rPh>
    <rPh sb="7" eb="9">
      <t>ユウリョウ</t>
    </rPh>
    <rPh sb="9" eb="11">
      <t>ドウロ</t>
    </rPh>
    <rPh sb="11" eb="14">
      <t>シヨウリョウ</t>
    </rPh>
    <rPh sb="15" eb="18">
      <t>チュウシャジョウ</t>
    </rPh>
    <rPh sb="18" eb="21">
      <t>シヨウリョウ</t>
    </rPh>
    <rPh sb="22" eb="25">
      <t>ジドウシャ</t>
    </rPh>
    <rPh sb="25" eb="27">
      <t>シャクリョウ</t>
    </rPh>
    <rPh sb="28" eb="30">
      <t>カイジョウ</t>
    </rPh>
    <rPh sb="30" eb="33">
      <t>シヨウリョウ</t>
    </rPh>
    <rPh sb="34" eb="36">
      <t>キカイ</t>
    </rPh>
    <rPh sb="36" eb="38">
      <t>キグ</t>
    </rPh>
    <rPh sb="38" eb="40">
      <t>シャクリョウ</t>
    </rPh>
    <phoneticPr fontId="3"/>
  </si>
  <si>
    <t>事業費合計</t>
    <rPh sb="0" eb="3">
      <t>ジギョウヒ</t>
    </rPh>
    <rPh sb="3" eb="5">
      <t>ゴウケイ</t>
    </rPh>
    <rPh sb="4" eb="5">
      <t>ケイ</t>
    </rPh>
    <phoneticPr fontId="3"/>
  </si>
  <si>
    <t>補助対象経費</t>
    <rPh sb="0" eb="2">
      <t>ホジョ</t>
    </rPh>
    <rPh sb="2" eb="4">
      <t>タイショウ</t>
    </rPh>
    <rPh sb="4" eb="6">
      <t>ケイヒ</t>
    </rPh>
    <phoneticPr fontId="3"/>
  </si>
  <si>
    <t>内訳</t>
    <rPh sb="0" eb="2">
      <t>ウチワケ</t>
    </rPh>
    <phoneticPr fontId="3"/>
  </si>
  <si>
    <t>補助事業者負担分</t>
    <rPh sb="0" eb="2">
      <t>ホジョ</t>
    </rPh>
    <rPh sb="2" eb="5">
      <t>ジギョウシャ</t>
    </rPh>
    <rPh sb="5" eb="8">
      <t>フタンブン</t>
    </rPh>
    <phoneticPr fontId="3"/>
  </si>
  <si>
    <t>（注１）課税事業者（簡易課税制度を選択した者を除く。）は、消費税及び地方消費税は補助対象外</t>
    <rPh sb="1" eb="2">
      <t>チュウ</t>
    </rPh>
    <rPh sb="4" eb="6">
      <t>カゼイ</t>
    </rPh>
    <rPh sb="6" eb="9">
      <t>ジギョウシャ</t>
    </rPh>
    <rPh sb="10" eb="12">
      <t>カンイ</t>
    </rPh>
    <rPh sb="12" eb="14">
      <t>カゼイ</t>
    </rPh>
    <rPh sb="14" eb="16">
      <t>セイド</t>
    </rPh>
    <rPh sb="17" eb="19">
      <t>センタク</t>
    </rPh>
    <rPh sb="21" eb="22">
      <t>モノ</t>
    </rPh>
    <rPh sb="23" eb="24">
      <t>ノゾ</t>
    </rPh>
    <rPh sb="29" eb="32">
      <t>ショウヒゼイ</t>
    </rPh>
    <rPh sb="32" eb="33">
      <t>オヨ</t>
    </rPh>
    <rPh sb="34" eb="36">
      <t>チホウ</t>
    </rPh>
    <rPh sb="36" eb="39">
      <t>ショウヒゼイ</t>
    </rPh>
    <rPh sb="40" eb="42">
      <t>ホジョ</t>
    </rPh>
    <rPh sb="42" eb="45">
      <t>タイショウガイ</t>
    </rPh>
    <phoneticPr fontId="3"/>
  </si>
  <si>
    <t>（注２）上限額40万円、千円未満端数は切り捨て</t>
    <rPh sb="1" eb="2">
      <t>チュウ</t>
    </rPh>
    <rPh sb="16" eb="18">
      <t>ハスウ</t>
    </rPh>
    <phoneticPr fontId="3"/>
  </si>
  <si>
    <t>（審査用）補助上限額計</t>
    <phoneticPr fontId="3"/>
  </si>
  <si>
    <t>（審査用）自己負担額計</t>
    <phoneticPr fontId="3"/>
  </si>
  <si>
    <t>事務費</t>
    <rPh sb="0" eb="3">
      <t>ジムヒ</t>
    </rPh>
    <phoneticPr fontId="3"/>
  </si>
  <si>
    <t>購入実績見込額
　　　　　　　(円)</t>
    <rPh sb="0" eb="2">
      <t>コウニュウ</t>
    </rPh>
    <rPh sb="2" eb="4">
      <t>ジッセキ</t>
    </rPh>
    <rPh sb="4" eb="6">
      <t>ミコ</t>
    </rPh>
    <rPh sb="6" eb="7">
      <t>ガク</t>
    </rPh>
    <rPh sb="16" eb="17">
      <t>エン</t>
    </rPh>
    <phoneticPr fontId="3"/>
  </si>
  <si>
    <t>※補助対象(注１)は、1セット当たり５０００円以内</t>
    <rPh sb="6" eb="7">
      <t>チュウ</t>
    </rPh>
    <phoneticPr fontId="3"/>
  </si>
  <si>
    <t>別紙４　その１　第２条第１号の活動（食材又は日用品の配布）</t>
    <rPh sb="0" eb="2">
      <t>ベッシ</t>
    </rPh>
    <rPh sb="8" eb="9">
      <t>ダイ</t>
    </rPh>
    <rPh sb="10" eb="11">
      <t>ジョウ</t>
    </rPh>
    <rPh sb="11" eb="12">
      <t>ダイ</t>
    </rPh>
    <rPh sb="13" eb="14">
      <t>ゴウ</t>
    </rPh>
    <rPh sb="15" eb="17">
      <t>カツドウ</t>
    </rPh>
    <rPh sb="20" eb="21">
      <t>マタ</t>
    </rPh>
    <rPh sb="22" eb="25">
      <t>ニチヨウヒン</t>
    </rPh>
    <phoneticPr fontId="3"/>
  </si>
  <si>
    <t>計</t>
    <rPh sb="0" eb="1">
      <t>ケイ</t>
    </rPh>
    <phoneticPr fontId="3"/>
  </si>
  <si>
    <t>食材又は日用品の
購入費</t>
    <rPh sb="0" eb="2">
      <t>ショクザイ</t>
    </rPh>
    <rPh sb="2" eb="3">
      <t>マタ</t>
    </rPh>
    <rPh sb="4" eb="7">
      <t>ニチヨウヒン</t>
    </rPh>
    <rPh sb="9" eb="12">
      <t>コウニュウヒ</t>
    </rPh>
    <phoneticPr fontId="3"/>
  </si>
  <si>
    <t>（審査用）食材又は日用品の購入費補助上限額計</t>
    <rPh sb="5" eb="7">
      <t>ショクザイ</t>
    </rPh>
    <rPh sb="7" eb="8">
      <t>マタ</t>
    </rPh>
    <rPh sb="9" eb="12">
      <t>ニチヨウヒン</t>
    </rPh>
    <rPh sb="13" eb="16">
      <t>コウニュウヒ</t>
    </rPh>
    <phoneticPr fontId="3"/>
  </si>
  <si>
    <t>(審査用）食材又は日用品の購入費自己負担額計</t>
    <rPh sb="5" eb="7">
      <t>ショクザイ</t>
    </rPh>
    <rPh sb="7" eb="8">
      <t>マタ</t>
    </rPh>
    <rPh sb="9" eb="12">
      <t>ニチヨウヒン</t>
    </rPh>
    <rPh sb="13" eb="16">
      <t>コウニュウヒ</t>
    </rPh>
    <phoneticPr fontId="3"/>
  </si>
  <si>
    <t>（審査用）事務費補助上限額計</t>
    <rPh sb="5" eb="8">
      <t>ジムヒ</t>
    </rPh>
    <phoneticPr fontId="3"/>
  </si>
  <si>
    <t>（審査用）事務費自己負担額計</t>
    <rPh sb="1" eb="4">
      <t>シンサヨウ</t>
    </rPh>
    <rPh sb="5" eb="8">
      <t>ジムヒ</t>
    </rPh>
    <rPh sb="8" eb="10">
      <t>ジコ</t>
    </rPh>
    <rPh sb="10" eb="13">
      <t>フタンガク</t>
    </rPh>
    <rPh sb="13" eb="14">
      <t>ケイ</t>
    </rPh>
    <phoneticPr fontId="3"/>
  </si>
  <si>
    <t>○食材又は日用品の購入費</t>
    <rPh sb="1" eb="3">
      <t>ショクザイ</t>
    </rPh>
    <rPh sb="3" eb="4">
      <t>マタ</t>
    </rPh>
    <rPh sb="5" eb="8">
      <t>ニチヨウヒン</t>
    </rPh>
    <rPh sb="9" eb="11">
      <t>コウニュウ</t>
    </rPh>
    <rPh sb="11" eb="12">
      <t>ヒ</t>
    </rPh>
    <phoneticPr fontId="3"/>
  </si>
  <si>
    <t>※食材又は日用品の購入費の10％の額(円)→</t>
    <rPh sb="1" eb="3">
      <t>ショクザイ</t>
    </rPh>
    <rPh sb="3" eb="4">
      <t>マタ</t>
    </rPh>
    <rPh sb="5" eb="8">
      <t>ニチヨウヒン</t>
    </rPh>
    <rPh sb="9" eb="11">
      <t>コウニュウ</t>
    </rPh>
    <rPh sb="11" eb="12">
      <t>ヒ</t>
    </rPh>
    <rPh sb="17" eb="18">
      <t>ガク</t>
    </rPh>
    <rPh sb="19" eb="20">
      <t>エン</t>
    </rPh>
    <phoneticPr fontId="3"/>
  </si>
  <si>
    <t>変更交付申請額（注２)</t>
    <rPh sb="0" eb="2">
      <t>ヘンコウ</t>
    </rPh>
    <rPh sb="2" eb="4">
      <t>コウフ</t>
    </rPh>
    <rPh sb="4" eb="6">
      <t>シンセイ</t>
    </rPh>
    <rPh sb="6" eb="7">
      <t>ガク</t>
    </rPh>
    <phoneticPr fontId="3"/>
  </si>
  <si>
    <t>　※補助対象（注１）は、食材又は日用品の購入費の10%以内</t>
    <rPh sb="2" eb="4">
      <t>ホジョ</t>
    </rPh>
    <rPh sb="4" eb="6">
      <t>タイショウ</t>
    </rPh>
    <rPh sb="7" eb="8">
      <t>チュウ</t>
    </rPh>
    <rPh sb="27" eb="29">
      <t>イナイ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</si>
</sst>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&quot;円&quot;"/>
    <numFmt numFmtId="178" formatCode="#,##0_ ;[Red]\-#,##0\ "/>
    <numFmt numFmtId="179" formatCode="#,##0&quot;人&quot;"/>
  </numFmts>
  <fonts count="1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8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2"/>
      <color indexed="81"/>
      <name val="MS P ゴシック"/>
      <family val="3"/>
      <charset val="128"/>
    </font>
    <font>
      <sz val="12"/>
      <name val="ＭＳ ゴシック"/>
      <family val="3"/>
      <charset val="128"/>
    </font>
    <font>
      <sz val="10"/>
      <color theme="2" tint="-0.499984740745262"/>
      <name val="ＭＳ ゴシック"/>
      <family val="3"/>
      <charset val="128"/>
    </font>
    <font>
      <sz val="16"/>
      <color indexed="81"/>
      <name val="MS P ゴシック"/>
      <family val="3"/>
      <charset val="128"/>
    </font>
    <font>
      <b/>
      <sz val="14"/>
      <color indexed="81"/>
      <name val="MS P ゴシック"/>
      <family val="3"/>
      <charset val="128"/>
    </font>
    <font>
      <sz val="14"/>
      <color indexed="81"/>
      <name val="MS P ゴシック"/>
      <family val="3"/>
      <charset val="128"/>
    </font>
    <font>
      <sz val="9"/>
      <color theme="2" tint="-0.499984740745262"/>
      <name val="ＭＳ ゴシック"/>
      <family val="3"/>
      <charset val="128"/>
    </font>
    <font>
      <sz val="10"/>
      <color theme="2" tint="-0.499984740745262"/>
      <name val="ＭＳ Ｐゴシック"/>
      <family val="3"/>
      <charset val="128"/>
    </font>
    <font>
      <sz val="10"/>
      <color theme="0" tint="-0.499984740745262"/>
      <name val="ＭＳ 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 style="dotted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9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3" xfId="0" applyFont="1" applyBorder="1" applyAlignment="1">
      <alignment horizontal="center" vertical="center" wrapText="1"/>
    </xf>
    <xf numFmtId="176" fontId="5" fillId="2" borderId="7" xfId="0" applyNumberFormat="1" applyFont="1" applyFill="1" applyBorder="1" applyAlignment="1">
      <alignment horizontal="right" vertical="center"/>
    </xf>
    <xf numFmtId="176" fontId="5" fillId="0" borderId="7" xfId="0" applyNumberFormat="1" applyFont="1" applyBorder="1">
      <alignment vertical="center"/>
    </xf>
    <xf numFmtId="177" fontId="5" fillId="0" borderId="6" xfId="0" applyNumberFormat="1" applyFont="1" applyBorder="1">
      <alignment vertical="center"/>
    </xf>
    <xf numFmtId="0" fontId="5" fillId="0" borderId="6" xfId="0" applyFont="1" applyBorder="1">
      <alignment vertical="center"/>
    </xf>
    <xf numFmtId="0" fontId="5" fillId="0" borderId="8" xfId="0" applyFont="1" applyBorder="1">
      <alignment vertical="center"/>
    </xf>
    <xf numFmtId="176" fontId="5" fillId="0" borderId="10" xfId="0" applyNumberFormat="1" applyFont="1" applyBorder="1" applyAlignment="1">
      <alignment horizontal="right" vertical="center"/>
    </xf>
    <xf numFmtId="176" fontId="5" fillId="0" borderId="10" xfId="0" applyNumberFormat="1" applyFont="1" applyBorder="1">
      <alignment vertical="center"/>
    </xf>
    <xf numFmtId="0" fontId="5" fillId="0" borderId="11" xfId="0" applyFont="1" applyBorder="1">
      <alignment vertical="center"/>
    </xf>
    <xf numFmtId="176" fontId="5" fillId="2" borderId="14" xfId="0" applyNumberFormat="1" applyFont="1" applyFill="1" applyBorder="1" applyAlignment="1">
      <alignment horizontal="right" vertical="center"/>
    </xf>
    <xf numFmtId="176" fontId="5" fillId="0" borderId="14" xfId="0" applyNumberFormat="1" applyFont="1" applyBorder="1">
      <alignment vertical="center"/>
    </xf>
    <xf numFmtId="0" fontId="5" fillId="0" borderId="13" xfId="0" applyFont="1" applyBorder="1">
      <alignment vertical="center"/>
    </xf>
    <xf numFmtId="0" fontId="5" fillId="0" borderId="15" xfId="0" applyFont="1" applyBorder="1">
      <alignment vertical="center"/>
    </xf>
    <xf numFmtId="176" fontId="5" fillId="0" borderId="18" xfId="0" applyNumberFormat="1" applyFont="1" applyBorder="1" applyAlignment="1">
      <alignment horizontal="right" vertical="center"/>
    </xf>
    <xf numFmtId="176" fontId="5" fillId="0" borderId="18" xfId="0" applyNumberFormat="1" applyFont="1" applyBorder="1">
      <alignment vertical="center"/>
    </xf>
    <xf numFmtId="177" fontId="5" fillId="0" borderId="19" xfId="0" applyNumberFormat="1" applyFont="1" applyBorder="1">
      <alignment vertical="center"/>
    </xf>
    <xf numFmtId="0" fontId="5" fillId="0" borderId="19" xfId="0" applyFont="1" applyBorder="1">
      <alignment vertical="center"/>
    </xf>
    <xf numFmtId="0" fontId="5" fillId="0" borderId="20" xfId="0" applyFont="1" applyBorder="1">
      <alignment vertical="center"/>
    </xf>
    <xf numFmtId="0" fontId="5" fillId="0" borderId="24" xfId="0" applyFont="1" applyBorder="1">
      <alignment vertical="center"/>
    </xf>
    <xf numFmtId="177" fontId="5" fillId="0" borderId="24" xfId="0" applyNumberFormat="1" applyFont="1" applyBorder="1" applyAlignment="1">
      <alignment horizontal="right" vertical="center"/>
    </xf>
    <xf numFmtId="177" fontId="5" fillId="0" borderId="10" xfId="0" applyNumberFormat="1" applyFont="1" applyBorder="1">
      <alignment vertical="center"/>
    </xf>
    <xf numFmtId="178" fontId="5" fillId="0" borderId="24" xfId="0" applyNumberFormat="1" applyFont="1" applyBorder="1" applyAlignment="1">
      <alignment horizontal="right" vertical="center"/>
    </xf>
    <xf numFmtId="178" fontId="5" fillId="0" borderId="10" xfId="0" applyNumberFormat="1" applyFont="1" applyBorder="1">
      <alignment vertical="center"/>
    </xf>
    <xf numFmtId="178" fontId="5" fillId="0" borderId="10" xfId="0" applyNumberFormat="1" applyFont="1" applyBorder="1" applyAlignment="1">
      <alignment horizontal="right" vertical="center"/>
    </xf>
    <xf numFmtId="177" fontId="5" fillId="0" borderId="0" xfId="0" applyNumberFormat="1" applyFont="1">
      <alignment vertical="center"/>
    </xf>
    <xf numFmtId="178" fontId="5" fillId="2" borderId="10" xfId="0" applyNumberFormat="1" applyFont="1" applyFill="1" applyBorder="1" applyAlignment="1">
      <alignment horizontal="right" vertical="center"/>
    </xf>
    <xf numFmtId="0" fontId="5" fillId="0" borderId="10" xfId="0" applyFont="1" applyBorder="1">
      <alignment vertical="center"/>
    </xf>
    <xf numFmtId="179" fontId="5" fillId="0" borderId="0" xfId="0" applyNumberFormat="1" applyFont="1">
      <alignment vertical="center"/>
    </xf>
    <xf numFmtId="178" fontId="5" fillId="0" borderId="0" xfId="0" applyNumberFormat="1" applyFont="1">
      <alignment vertical="center"/>
    </xf>
    <xf numFmtId="178" fontId="5" fillId="0" borderId="30" xfId="0" applyNumberFormat="1" applyFont="1" applyBorder="1" applyAlignment="1">
      <alignment horizontal="right" vertical="center"/>
    </xf>
    <xf numFmtId="0" fontId="5" fillId="0" borderId="31" xfId="0" applyFont="1" applyBorder="1">
      <alignment vertical="center"/>
    </xf>
    <xf numFmtId="178" fontId="5" fillId="0" borderId="31" xfId="0" applyNumberFormat="1" applyFont="1" applyBorder="1" applyAlignment="1">
      <alignment horizontal="right" vertical="center"/>
    </xf>
    <xf numFmtId="178" fontId="5" fillId="0" borderId="7" xfId="0" applyNumberFormat="1" applyFont="1" applyBorder="1">
      <alignment vertical="center"/>
    </xf>
    <xf numFmtId="0" fontId="6" fillId="0" borderId="0" xfId="0" applyFont="1" applyAlignment="1">
      <alignment horizontal="right" vertical="center" indent="1"/>
    </xf>
    <xf numFmtId="177" fontId="5" fillId="0" borderId="0" xfId="0" applyNumberFormat="1" applyFont="1" applyAlignment="1">
      <alignment horizontal="center" vertical="center"/>
    </xf>
    <xf numFmtId="0" fontId="5" fillId="0" borderId="30" xfId="0" applyFont="1" applyBorder="1">
      <alignment vertical="center"/>
    </xf>
    <xf numFmtId="178" fontId="5" fillId="0" borderId="30" xfId="0" applyNumberFormat="1" applyFont="1" applyBorder="1">
      <alignment vertical="center"/>
    </xf>
    <xf numFmtId="177" fontId="5" fillId="0" borderId="24" xfId="0" applyNumberFormat="1" applyFont="1" applyBorder="1">
      <alignment vertical="center"/>
    </xf>
    <xf numFmtId="0" fontId="5" fillId="0" borderId="0" xfId="0" applyFont="1" applyAlignment="1">
      <alignment horizontal="left" vertical="center"/>
    </xf>
    <xf numFmtId="0" fontId="5" fillId="0" borderId="39" xfId="0" applyFont="1" applyBorder="1">
      <alignment vertical="center"/>
    </xf>
    <xf numFmtId="178" fontId="5" fillId="0" borderId="40" xfId="0" applyNumberFormat="1" applyFont="1" applyBorder="1" applyAlignment="1">
      <alignment horizontal="right" vertical="center"/>
    </xf>
    <xf numFmtId="177" fontId="5" fillId="0" borderId="41" xfId="0" applyNumberFormat="1" applyFont="1" applyBorder="1">
      <alignment vertical="center"/>
    </xf>
    <xf numFmtId="0" fontId="5" fillId="0" borderId="17" xfId="0" applyFont="1" applyBorder="1">
      <alignment vertical="center"/>
    </xf>
    <xf numFmtId="0" fontId="5" fillId="0" borderId="42" xfId="0" applyFont="1" applyBorder="1">
      <alignment vertical="center"/>
    </xf>
    <xf numFmtId="178" fontId="5" fillId="0" borderId="38" xfId="0" applyNumberFormat="1" applyFont="1" applyBorder="1" applyAlignment="1">
      <alignment horizontal="right" vertical="center"/>
    </xf>
    <xf numFmtId="38" fontId="2" fillId="0" borderId="29" xfId="1" applyFont="1" applyBorder="1" applyAlignment="1">
      <alignment vertical="center"/>
    </xf>
    <xf numFmtId="178" fontId="5" fillId="0" borderId="7" xfId="0" applyNumberFormat="1" applyFont="1" applyBorder="1" applyAlignment="1">
      <alignment horizontal="right" vertical="center"/>
    </xf>
    <xf numFmtId="177" fontId="5" fillId="0" borderId="31" xfId="0" applyNumberFormat="1" applyFont="1" applyBorder="1">
      <alignment vertical="center"/>
    </xf>
    <xf numFmtId="178" fontId="5" fillId="2" borderId="40" xfId="0" applyNumberFormat="1" applyFont="1" applyFill="1" applyBorder="1">
      <alignment vertical="center"/>
    </xf>
    <xf numFmtId="0" fontId="6" fillId="0" borderId="0" xfId="0" applyFont="1" applyAlignment="1">
      <alignment horizontal="right" vertical="center" indent="1"/>
    </xf>
    <xf numFmtId="0" fontId="6" fillId="0" borderId="0" xfId="0" applyFont="1" applyBorder="1" applyAlignment="1">
      <alignment horizontal="right" vertical="center" indent="1"/>
    </xf>
    <xf numFmtId="176" fontId="5" fillId="0" borderId="0" xfId="0" applyNumberFormat="1" applyFont="1" applyBorder="1" applyAlignment="1">
      <alignment horizontal="right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177" fontId="5" fillId="0" borderId="13" xfId="0" applyNumberFormat="1" applyFont="1" applyBorder="1">
      <alignment vertical="center"/>
    </xf>
    <xf numFmtId="0" fontId="5" fillId="0" borderId="46" xfId="0" applyFont="1" applyBorder="1">
      <alignment vertical="center"/>
    </xf>
    <xf numFmtId="177" fontId="5" fillId="0" borderId="46" xfId="0" applyNumberFormat="1" applyFont="1" applyBorder="1">
      <alignment vertical="center"/>
    </xf>
    <xf numFmtId="177" fontId="5" fillId="0" borderId="44" xfId="0" applyNumberFormat="1" applyFont="1" applyBorder="1">
      <alignment vertical="center"/>
    </xf>
    <xf numFmtId="0" fontId="5" fillId="0" borderId="46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177" fontId="5" fillId="0" borderId="0" xfId="0" applyNumberFormat="1" applyFont="1" applyBorder="1">
      <alignment vertical="center"/>
    </xf>
    <xf numFmtId="177" fontId="5" fillId="0" borderId="47" xfId="0" applyNumberFormat="1" applyFont="1" applyBorder="1">
      <alignment vertical="center"/>
    </xf>
    <xf numFmtId="178" fontId="5" fillId="2" borderId="7" xfId="0" applyNumberFormat="1" applyFont="1" applyFill="1" applyBorder="1">
      <alignment vertical="center"/>
    </xf>
    <xf numFmtId="179" fontId="13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177" fontId="9" fillId="0" borderId="46" xfId="0" applyNumberFormat="1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6" xfId="0" applyFont="1" applyBorder="1" applyAlignment="1">
      <alignment horizontal="right" vertical="center"/>
    </xf>
    <xf numFmtId="0" fontId="9" fillId="0" borderId="19" xfId="0" applyFont="1" applyBorder="1" applyAlignment="1">
      <alignment horizontal="right" vertical="center"/>
    </xf>
    <xf numFmtId="0" fontId="15" fillId="0" borderId="46" xfId="0" applyFont="1" applyBorder="1" applyAlignment="1">
      <alignment horizontal="right" vertical="center"/>
    </xf>
    <xf numFmtId="0" fontId="15" fillId="0" borderId="13" xfId="0" applyFont="1" applyBorder="1" applyAlignment="1">
      <alignment horizontal="right" vertical="center"/>
    </xf>
    <xf numFmtId="0" fontId="16" fillId="0" borderId="0" xfId="0" applyFont="1">
      <alignment vertical="center"/>
    </xf>
    <xf numFmtId="0" fontId="2" fillId="0" borderId="40" xfId="0" applyFont="1" applyBorder="1">
      <alignment vertical="center"/>
    </xf>
    <xf numFmtId="0" fontId="8" fillId="0" borderId="10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38" fontId="5" fillId="0" borderId="23" xfId="1" applyFont="1" applyBorder="1" applyAlignment="1">
      <alignment horizontal="center" vertical="center" textRotation="255"/>
    </xf>
    <xf numFmtId="38" fontId="5" fillId="0" borderId="25" xfId="1" applyFont="1" applyBorder="1" applyAlignment="1">
      <alignment horizontal="center" vertical="center" textRotation="255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177" fontId="5" fillId="0" borderId="29" xfId="0" applyNumberFormat="1" applyFont="1" applyBorder="1" applyAlignment="1">
      <alignment horizontal="center" vertical="center" wrapText="1"/>
    </xf>
    <xf numFmtId="179" fontId="5" fillId="0" borderId="29" xfId="0" applyNumberFormat="1" applyFont="1" applyBorder="1" applyAlignment="1">
      <alignment horizontal="center" vertical="center" wrapText="1"/>
    </xf>
    <xf numFmtId="178" fontId="5" fillId="2" borderId="26" xfId="0" applyNumberFormat="1" applyFont="1" applyFill="1" applyBorder="1" applyAlignment="1">
      <alignment horizontal="right" vertical="center"/>
    </xf>
    <xf numFmtId="178" fontId="5" fillId="2" borderId="27" xfId="0" applyNumberFormat="1" applyFont="1" applyFill="1" applyBorder="1" applyAlignment="1">
      <alignment horizontal="right" vertical="center"/>
    </xf>
    <xf numFmtId="178" fontId="5" fillId="2" borderId="28" xfId="0" applyNumberFormat="1" applyFont="1" applyFill="1" applyBorder="1" applyAlignment="1">
      <alignment horizontal="right" vertical="center"/>
    </xf>
    <xf numFmtId="178" fontId="5" fillId="2" borderId="29" xfId="0" applyNumberFormat="1" applyFont="1" applyFill="1" applyBorder="1" applyAlignment="1">
      <alignment horizontal="right" vertical="center"/>
    </xf>
    <xf numFmtId="178" fontId="5" fillId="0" borderId="29" xfId="0" applyNumberFormat="1" applyFont="1" applyBorder="1" applyAlignment="1">
      <alignment horizontal="right" vertical="center"/>
    </xf>
    <xf numFmtId="177" fontId="9" fillId="0" borderId="6" xfId="0" applyNumberFormat="1" applyFont="1" applyBorder="1" applyAlignment="1">
      <alignment horizontal="right" vertical="center"/>
    </xf>
    <xf numFmtId="177" fontId="9" fillId="0" borderId="0" xfId="0" applyNumberFormat="1" applyFont="1" applyAlignment="1">
      <alignment horizontal="right" vertical="center"/>
    </xf>
    <xf numFmtId="177" fontId="14" fillId="0" borderId="46" xfId="0" applyNumberFormat="1" applyFont="1" applyBorder="1" applyAlignment="1">
      <alignment horizontal="right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 textRotation="255"/>
    </xf>
    <xf numFmtId="38" fontId="5" fillId="0" borderId="43" xfId="1" applyFont="1" applyBorder="1" applyAlignment="1">
      <alignment horizontal="center" vertical="center" textRotation="255"/>
    </xf>
    <xf numFmtId="0" fontId="6" fillId="0" borderId="0" xfId="0" applyFont="1" applyAlignment="1">
      <alignment horizontal="right" vertical="center" indent="1"/>
    </xf>
    <xf numFmtId="0" fontId="6" fillId="0" borderId="11" xfId="0" applyFont="1" applyBorder="1" applyAlignment="1">
      <alignment horizontal="right" vertical="center" indent="1"/>
    </xf>
    <xf numFmtId="176" fontId="5" fillId="0" borderId="32" xfId="0" applyNumberFormat="1" applyFont="1" applyBorder="1" applyAlignment="1">
      <alignment horizontal="right" vertical="center"/>
    </xf>
    <xf numFmtId="176" fontId="5" fillId="0" borderId="33" xfId="0" applyNumberFormat="1" applyFont="1" applyBorder="1" applyAlignment="1">
      <alignment horizontal="right" vertical="center"/>
    </xf>
    <xf numFmtId="176" fontId="5" fillId="0" borderId="34" xfId="0" applyNumberFormat="1" applyFont="1" applyBorder="1" applyAlignment="1">
      <alignment horizontal="right" vertical="center"/>
    </xf>
    <xf numFmtId="0" fontId="5" fillId="0" borderId="26" xfId="0" applyFont="1" applyBorder="1" applyAlignment="1">
      <alignment horizontal="center" vertical="center"/>
    </xf>
    <xf numFmtId="177" fontId="5" fillId="0" borderId="26" xfId="0" applyNumberFormat="1" applyFont="1" applyBorder="1" applyAlignment="1">
      <alignment horizontal="center" vertical="center"/>
    </xf>
    <xf numFmtId="177" fontId="5" fillId="0" borderId="27" xfId="0" applyNumberFormat="1" applyFont="1" applyBorder="1" applyAlignment="1">
      <alignment horizontal="center" vertical="center"/>
    </xf>
    <xf numFmtId="177" fontId="5" fillId="0" borderId="28" xfId="0" applyNumberFormat="1" applyFont="1" applyBorder="1" applyAlignment="1">
      <alignment horizontal="center" vertical="center"/>
    </xf>
    <xf numFmtId="0" fontId="5" fillId="0" borderId="31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35" xfId="0" applyFont="1" applyBorder="1">
      <alignment vertical="center"/>
    </xf>
    <xf numFmtId="178" fontId="5" fillId="2" borderId="31" xfId="0" applyNumberFormat="1" applyFont="1" applyFill="1" applyBorder="1" applyAlignment="1">
      <alignment horizontal="right" vertical="center"/>
    </xf>
    <xf numFmtId="178" fontId="5" fillId="2" borderId="6" xfId="0" applyNumberFormat="1" applyFont="1" applyFill="1" applyBorder="1" applyAlignment="1">
      <alignment horizontal="right" vertical="center"/>
    </xf>
    <xf numFmtId="178" fontId="5" fillId="2" borderId="35" xfId="0" applyNumberFormat="1" applyFont="1" applyFill="1" applyBorder="1" applyAlignment="1">
      <alignment horizontal="right" vertical="center"/>
    </xf>
    <xf numFmtId="178" fontId="5" fillId="2" borderId="24" xfId="0" applyNumberFormat="1" applyFont="1" applyFill="1" applyBorder="1" applyAlignment="1">
      <alignment horizontal="right" vertical="center"/>
    </xf>
    <xf numFmtId="178" fontId="5" fillId="2" borderId="0" xfId="0" applyNumberFormat="1" applyFont="1" applyFill="1" applyAlignment="1">
      <alignment horizontal="right" vertical="center"/>
    </xf>
    <xf numFmtId="178" fontId="5" fillId="2" borderId="38" xfId="0" applyNumberFormat="1" applyFont="1" applyFill="1" applyBorder="1" applyAlignment="1">
      <alignment horizontal="right" vertical="center"/>
    </xf>
    <xf numFmtId="178" fontId="5" fillId="2" borderId="36" xfId="0" applyNumberFormat="1" applyFont="1" applyFill="1" applyBorder="1" applyAlignment="1">
      <alignment horizontal="right" vertical="center"/>
    </xf>
    <xf numFmtId="178" fontId="5" fillId="2" borderId="13" xfId="0" applyNumberFormat="1" applyFont="1" applyFill="1" applyBorder="1" applyAlignment="1">
      <alignment horizontal="right" vertical="center"/>
    </xf>
    <xf numFmtId="178" fontId="5" fillId="2" borderId="37" xfId="0" applyNumberFormat="1" applyFont="1" applyFill="1" applyBorder="1" applyAlignment="1">
      <alignment horizontal="right" vertical="center"/>
    </xf>
    <xf numFmtId="0" fontId="5" fillId="0" borderId="36" xfId="0" applyFont="1" applyBorder="1" applyAlignment="1">
      <alignment horizontal="left" vertical="center" indent="1"/>
    </xf>
    <xf numFmtId="0" fontId="5" fillId="0" borderId="13" xfId="0" applyFont="1" applyBorder="1" applyAlignment="1">
      <alignment horizontal="left" vertical="center" indent="1"/>
    </xf>
    <xf numFmtId="0" fontId="5" fillId="0" borderId="37" xfId="0" applyFont="1" applyBorder="1" applyAlignment="1">
      <alignment horizontal="left" vertical="center" indent="1"/>
    </xf>
    <xf numFmtId="0" fontId="5" fillId="0" borderId="31" xfId="0" applyFont="1" applyBorder="1" applyAlignment="1">
      <alignment horizontal="left" vertical="center" indent="1"/>
    </xf>
    <xf numFmtId="0" fontId="5" fillId="0" borderId="6" xfId="0" applyFont="1" applyBorder="1" applyAlignment="1">
      <alignment horizontal="left" vertical="center" indent="1"/>
    </xf>
    <xf numFmtId="0" fontId="5" fillId="0" borderId="35" xfId="0" applyFont="1" applyBorder="1" applyAlignment="1">
      <alignment horizontal="left" vertical="center" indent="1"/>
    </xf>
    <xf numFmtId="0" fontId="5" fillId="0" borderId="36" xfId="0" applyFont="1" applyBorder="1" applyAlignment="1">
      <alignment horizontal="left" vertical="center" wrapText="1" indent="1"/>
    </xf>
    <xf numFmtId="0" fontId="5" fillId="0" borderId="13" xfId="0" applyFont="1" applyBorder="1" applyAlignment="1">
      <alignment horizontal="left" vertical="center" wrapText="1" indent="1"/>
    </xf>
    <xf numFmtId="0" fontId="5" fillId="0" borderId="37" xfId="0" applyFont="1" applyBorder="1" applyAlignment="1">
      <alignment horizontal="left" vertical="center" wrapText="1" indent="1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178" fontId="5" fillId="0" borderId="40" xfId="0" applyNumberFormat="1" applyFont="1" applyBorder="1" applyAlignment="1">
      <alignment horizontal="right" vertical="center"/>
    </xf>
    <xf numFmtId="178" fontId="5" fillId="0" borderId="7" xfId="0" applyNumberFormat="1" applyFont="1" applyBorder="1" applyAlignment="1">
      <alignment horizontal="right" vertical="center"/>
    </xf>
    <xf numFmtId="178" fontId="5" fillId="0" borderId="18" xfId="0" applyNumberFormat="1" applyFont="1" applyBorder="1" applyAlignment="1">
      <alignment horizontal="right" vertical="center"/>
    </xf>
    <xf numFmtId="177" fontId="14" fillId="0" borderId="6" xfId="0" applyNumberFormat="1" applyFont="1" applyBorder="1" applyAlignment="1">
      <alignment horizontal="right" vertical="center"/>
    </xf>
    <xf numFmtId="177" fontId="14" fillId="0" borderId="19" xfId="0" applyNumberFormat="1" applyFont="1" applyBorder="1" applyAlignment="1">
      <alignment horizontal="right" vertical="center"/>
    </xf>
    <xf numFmtId="177" fontId="14" fillId="0" borderId="13" xfId="0" applyNumberFormat="1" applyFont="1" applyBorder="1" applyAlignment="1">
      <alignment horizontal="right" vertical="center"/>
    </xf>
    <xf numFmtId="0" fontId="5" fillId="0" borderId="4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178" fontId="5" fillId="0" borderId="45" xfId="0" applyNumberFormat="1" applyFont="1" applyBorder="1" applyAlignment="1">
      <alignment vertical="center"/>
    </xf>
    <xf numFmtId="178" fontId="5" fillId="0" borderId="14" xfId="0" applyNumberFormat="1" applyFont="1" applyBorder="1" applyAlignment="1">
      <alignment vertical="center"/>
    </xf>
    <xf numFmtId="177" fontId="14" fillId="0" borderId="0" xfId="0" applyNumberFormat="1" applyFont="1" applyBorder="1" applyAlignment="1">
      <alignment horizontal="right" vertical="center"/>
    </xf>
    <xf numFmtId="178" fontId="5" fillId="0" borderId="45" xfId="0" applyNumberFormat="1" applyFont="1" applyBorder="1" applyAlignment="1">
      <alignment horizontal="right" vertical="center"/>
    </xf>
    <xf numFmtId="178" fontId="5" fillId="0" borderId="14" xfId="0" applyNumberFormat="1" applyFont="1" applyBorder="1" applyAlignment="1">
      <alignment horizontal="right" vertical="center"/>
    </xf>
    <xf numFmtId="178" fontId="5" fillId="2" borderId="10" xfId="0" applyNumberFormat="1" applyFont="1" applyFill="1" applyBorder="1" applyAlignment="1">
      <alignment horizontal="right" vertical="center"/>
    </xf>
    <xf numFmtId="178" fontId="5" fillId="0" borderId="10" xfId="0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9DC7E-A36F-4AFA-8E63-9892298B8F85}">
  <sheetPr>
    <tabColor rgb="FFFFFF00"/>
  </sheetPr>
  <dimension ref="B1:O49"/>
  <sheetViews>
    <sheetView showZeros="0" tabSelected="1" view="pageBreakPreview" zoomScale="90" zoomScaleNormal="100" zoomScaleSheetLayoutView="90" workbookViewId="0">
      <selection activeCell="E25" sqref="E25"/>
    </sheetView>
  </sheetViews>
  <sheetFormatPr defaultColWidth="9" defaultRowHeight="13.5"/>
  <cols>
    <col min="1" max="1" width="2.25" style="1" customWidth="1"/>
    <col min="2" max="2" width="4.5" style="1" customWidth="1"/>
    <col min="3" max="3" width="21" style="1" customWidth="1"/>
    <col min="4" max="5" width="12.625" style="1" customWidth="1"/>
    <col min="6" max="6" width="1.875" style="1" customWidth="1"/>
    <col min="7" max="7" width="10.875" style="1" customWidth="1"/>
    <col min="8" max="8" width="5" style="1" customWidth="1"/>
    <col min="9" max="9" width="8.25" style="1" customWidth="1"/>
    <col min="10" max="10" width="17.25" style="1" customWidth="1"/>
    <col min="11" max="11" width="4.125" style="1" customWidth="1"/>
    <col min="12" max="12" width="5.625" style="1" customWidth="1"/>
    <col min="13" max="13" width="5.875" style="1" customWidth="1"/>
    <col min="14" max="14" width="8.625" style="1" customWidth="1"/>
    <col min="15" max="15" width="0.625" style="1" customWidth="1"/>
    <col min="16" max="16384" width="9" style="1"/>
  </cols>
  <sheetData>
    <row r="1" spans="2:15" ht="15.95" customHeight="1"/>
    <row r="2" spans="2:15" ht="15.95" customHeight="1">
      <c r="B2" s="77" t="s">
        <v>35</v>
      </c>
    </row>
    <row r="3" spans="2:15" ht="15.95" customHeight="1"/>
    <row r="4" spans="2:15" ht="15.95" customHeight="1"/>
    <row r="5" spans="2:15" ht="24.95" customHeight="1">
      <c r="B5" s="104" t="s">
        <v>0</v>
      </c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</row>
    <row r="6" spans="2:15" ht="6.75" customHeigh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2:15" s="3" customFormat="1" ht="24.95" customHeight="1" thickBot="1">
      <c r="B7" s="3" t="s">
        <v>1</v>
      </c>
    </row>
    <row r="8" spans="2:15" s="3" customFormat="1" ht="36.75" customHeight="1">
      <c r="B8" s="82" t="s">
        <v>2</v>
      </c>
      <c r="C8" s="85"/>
      <c r="D8" s="4" t="s">
        <v>3</v>
      </c>
      <c r="E8" s="4" t="s">
        <v>4</v>
      </c>
      <c r="F8" s="85" t="s">
        <v>5</v>
      </c>
      <c r="G8" s="85"/>
      <c r="H8" s="85"/>
      <c r="I8" s="85"/>
      <c r="J8" s="85"/>
      <c r="K8" s="85"/>
      <c r="L8" s="85"/>
      <c r="M8" s="85"/>
      <c r="N8" s="85"/>
      <c r="O8" s="86"/>
    </row>
    <row r="9" spans="2:15" s="3" customFormat="1" ht="30" customHeight="1">
      <c r="B9" s="105" t="s">
        <v>6</v>
      </c>
      <c r="C9" s="106"/>
      <c r="D9" s="5">
        <v>400000</v>
      </c>
      <c r="E9" s="6">
        <f>E43</f>
        <v>395000</v>
      </c>
      <c r="F9" s="7"/>
      <c r="G9" s="8" t="s">
        <v>7</v>
      </c>
      <c r="H9" s="8"/>
      <c r="I9" s="8"/>
      <c r="J9" s="8"/>
      <c r="K9" s="8"/>
      <c r="L9" s="8"/>
      <c r="M9" s="8"/>
      <c r="N9" s="8"/>
      <c r="O9" s="9"/>
    </row>
    <row r="10" spans="2:15" s="3" customFormat="1" ht="12.75" customHeight="1">
      <c r="B10" s="107"/>
      <c r="C10" s="108"/>
      <c r="D10" s="10"/>
      <c r="E10" s="11"/>
      <c r="O10" s="12"/>
    </row>
    <row r="11" spans="2:15" s="3" customFormat="1" ht="30" customHeight="1">
      <c r="B11" s="102" t="s">
        <v>8</v>
      </c>
      <c r="C11" s="103"/>
      <c r="D11" s="13">
        <v>500</v>
      </c>
      <c r="E11" s="14">
        <f>E42</f>
        <v>600</v>
      </c>
      <c r="F11" s="15"/>
      <c r="G11" s="15" t="s">
        <v>9</v>
      </c>
      <c r="H11" s="15"/>
      <c r="I11" s="15"/>
      <c r="J11" s="15"/>
      <c r="K11" s="15"/>
      <c r="L11" s="15"/>
      <c r="M11" s="15"/>
      <c r="N11" s="15"/>
      <c r="O11" s="16"/>
    </row>
    <row r="12" spans="2:15" s="3" customFormat="1" ht="30" customHeight="1" thickBot="1">
      <c r="B12" s="80" t="s">
        <v>10</v>
      </c>
      <c r="C12" s="81"/>
      <c r="D12" s="17">
        <f>SUM(D9:D11)</f>
        <v>400500</v>
      </c>
      <c r="E12" s="18">
        <f>SUM(E9:E11)</f>
        <v>395600</v>
      </c>
      <c r="F12" s="19"/>
      <c r="G12" s="20"/>
      <c r="H12" s="20"/>
      <c r="I12" s="20"/>
      <c r="J12" s="20"/>
      <c r="K12" s="20"/>
      <c r="L12" s="20"/>
      <c r="M12" s="20"/>
      <c r="N12" s="20"/>
      <c r="O12" s="21"/>
    </row>
    <row r="13" spans="2:15" s="3" customFormat="1" ht="15.95" customHeight="1"/>
    <row r="14" spans="2:15" s="3" customFormat="1" ht="24.95" customHeight="1" thickBot="1">
      <c r="B14" s="3" t="s">
        <v>11</v>
      </c>
    </row>
    <row r="15" spans="2:15" s="3" customFormat="1" ht="40.5" customHeight="1">
      <c r="B15" s="82" t="s">
        <v>2</v>
      </c>
      <c r="C15" s="83"/>
      <c r="D15" s="4" t="s">
        <v>3</v>
      </c>
      <c r="E15" s="4" t="s">
        <v>12</v>
      </c>
      <c r="F15" s="84" t="s">
        <v>13</v>
      </c>
      <c r="G15" s="85"/>
      <c r="H15" s="85"/>
      <c r="I15" s="85"/>
      <c r="J15" s="85"/>
      <c r="K15" s="85"/>
      <c r="L15" s="85"/>
      <c r="M15" s="85"/>
      <c r="N15" s="85"/>
      <c r="O15" s="86"/>
    </row>
    <row r="16" spans="2:15" s="3" customFormat="1" ht="7.5" customHeight="1">
      <c r="B16" s="87" t="s">
        <v>14</v>
      </c>
      <c r="C16" s="22"/>
      <c r="D16" s="23"/>
      <c r="E16" s="24"/>
      <c r="O16" s="12"/>
    </row>
    <row r="17" spans="2:15" s="3" customFormat="1" ht="22.5" customHeight="1">
      <c r="B17" s="88"/>
      <c r="C17" s="22"/>
      <c r="D17" s="25"/>
      <c r="E17" s="26"/>
      <c r="G17" s="56" t="s">
        <v>42</v>
      </c>
      <c r="O17" s="12"/>
    </row>
    <row r="18" spans="2:15" s="3" customFormat="1" ht="21.75" customHeight="1">
      <c r="B18" s="88"/>
      <c r="D18" s="25"/>
      <c r="E18" s="26"/>
      <c r="G18" s="56" t="s">
        <v>34</v>
      </c>
      <c r="O18" s="12"/>
    </row>
    <row r="19" spans="2:15" s="3" customFormat="1" ht="30.75" customHeight="1">
      <c r="B19" s="88"/>
      <c r="C19" s="22"/>
      <c r="D19" s="27"/>
      <c r="E19" s="27"/>
      <c r="F19" s="28"/>
      <c r="G19" s="89" t="s">
        <v>33</v>
      </c>
      <c r="H19" s="90"/>
      <c r="I19" s="91"/>
      <c r="J19" s="92" t="s">
        <v>15</v>
      </c>
      <c r="K19" s="92"/>
      <c r="L19" s="93" t="s">
        <v>16</v>
      </c>
      <c r="M19" s="93"/>
      <c r="N19" s="93"/>
      <c r="O19" s="12"/>
    </row>
    <row r="20" spans="2:15" s="3" customFormat="1" ht="30" customHeight="1">
      <c r="B20" s="88"/>
      <c r="C20" s="79" t="s">
        <v>37</v>
      </c>
      <c r="D20" s="29">
        <v>368000</v>
      </c>
      <c r="E20" s="26">
        <f>G20</f>
        <v>365000</v>
      </c>
      <c r="F20" s="30"/>
      <c r="G20" s="94">
        <v>365000</v>
      </c>
      <c r="H20" s="95"/>
      <c r="I20" s="96"/>
      <c r="J20" s="97">
        <v>100</v>
      </c>
      <c r="K20" s="97"/>
      <c r="L20" s="98">
        <f>G20/J20</f>
        <v>3650</v>
      </c>
      <c r="M20" s="98"/>
      <c r="N20" s="98"/>
      <c r="O20" s="12"/>
    </row>
    <row r="21" spans="2:15" s="3" customFormat="1" ht="14.25">
      <c r="B21" s="88"/>
      <c r="C21" s="79"/>
      <c r="D21" s="27"/>
      <c r="E21" s="27"/>
      <c r="I21" s="28"/>
      <c r="J21" s="28"/>
      <c r="K21" s="31"/>
      <c r="L21" s="69"/>
      <c r="M21" s="99"/>
      <c r="N21" s="99"/>
      <c r="O21" s="12"/>
    </row>
    <row r="22" spans="2:15" s="3" customFormat="1" ht="14.25">
      <c r="B22" s="88"/>
      <c r="C22" s="22"/>
      <c r="D22" s="25"/>
      <c r="E22" s="27"/>
      <c r="G22" s="59"/>
      <c r="I22" s="28"/>
      <c r="J22" s="28"/>
      <c r="L22" s="70"/>
      <c r="M22" s="100"/>
      <c r="N22" s="100"/>
      <c r="O22" s="12"/>
    </row>
    <row r="23" spans="2:15" s="3" customFormat="1" ht="18" customHeight="1">
      <c r="B23" s="88"/>
      <c r="C23" s="150" t="s">
        <v>36</v>
      </c>
      <c r="D23" s="152">
        <f>SUM(D16:D21)</f>
        <v>368000</v>
      </c>
      <c r="E23" s="152">
        <f>SUM(E16:E21)</f>
        <v>365000</v>
      </c>
      <c r="F23" s="61"/>
      <c r="G23" s="61"/>
      <c r="H23" s="61"/>
      <c r="I23" s="62"/>
      <c r="J23" s="62"/>
      <c r="K23" s="61"/>
      <c r="L23" s="75" t="s">
        <v>38</v>
      </c>
      <c r="M23" s="101">
        <f>IF(J20*5000&lt;400000,J20*5000,400000)</f>
        <v>400000</v>
      </c>
      <c r="N23" s="101"/>
      <c r="O23" s="12"/>
    </row>
    <row r="24" spans="2:15" s="3" customFormat="1" ht="17.25" customHeight="1">
      <c r="B24" s="88"/>
      <c r="C24" s="151"/>
      <c r="D24" s="153"/>
      <c r="E24" s="153"/>
      <c r="F24" s="60"/>
      <c r="G24" s="15"/>
      <c r="H24" s="15"/>
      <c r="I24" s="60"/>
      <c r="J24" s="60"/>
      <c r="K24" s="15"/>
      <c r="L24" s="76" t="s">
        <v>39</v>
      </c>
      <c r="M24" s="149">
        <f>IF(G20&gt;M23,G20-M23,0)</f>
        <v>0</v>
      </c>
      <c r="N24" s="149"/>
      <c r="O24" s="16"/>
    </row>
    <row r="25" spans="2:15" s="3" customFormat="1" ht="6.95" customHeight="1" thickBot="1">
      <c r="B25" s="88"/>
      <c r="C25" s="34"/>
      <c r="D25" s="35"/>
      <c r="E25" s="36"/>
      <c r="F25" s="7"/>
      <c r="G25" s="8"/>
      <c r="H25" s="8"/>
      <c r="I25" s="7"/>
      <c r="J25" s="7"/>
      <c r="K25" s="8"/>
      <c r="L25" s="8"/>
      <c r="M25" s="8"/>
      <c r="N25" s="8"/>
      <c r="O25" s="9"/>
    </row>
    <row r="26" spans="2:15" s="3" customFormat="1" ht="24.95" customHeight="1" thickBot="1">
      <c r="B26" s="88"/>
      <c r="C26" s="22"/>
      <c r="D26" s="25"/>
      <c r="E26" s="26"/>
      <c r="F26" s="28"/>
      <c r="G26" s="112" t="s">
        <v>43</v>
      </c>
      <c r="H26" s="112"/>
      <c r="I26" s="112"/>
      <c r="J26" s="113"/>
      <c r="K26" s="114">
        <f>ROUNDDOWN(E23*0.1,0)</f>
        <v>36500</v>
      </c>
      <c r="L26" s="115"/>
      <c r="M26" s="115"/>
      <c r="N26" s="116"/>
      <c r="O26" s="12"/>
    </row>
    <row r="27" spans="2:15" s="3" customFormat="1" ht="6.75" customHeight="1">
      <c r="B27" s="88"/>
      <c r="C27" s="22"/>
      <c r="D27" s="25"/>
      <c r="E27" s="26"/>
      <c r="F27" s="28"/>
      <c r="G27" s="53"/>
      <c r="H27" s="53"/>
      <c r="I27" s="53"/>
      <c r="J27" s="54"/>
      <c r="K27" s="55"/>
      <c r="L27" s="55"/>
      <c r="M27" s="55"/>
      <c r="N27" s="55"/>
      <c r="O27" s="12"/>
    </row>
    <row r="28" spans="2:15" s="3" customFormat="1" ht="21" customHeight="1">
      <c r="B28" s="88"/>
      <c r="C28" s="22"/>
      <c r="D28" s="25"/>
      <c r="E28" s="26"/>
      <c r="F28" s="28"/>
      <c r="G28" s="57" t="s">
        <v>45</v>
      </c>
      <c r="H28" s="37"/>
      <c r="I28" s="37"/>
      <c r="J28" s="37"/>
      <c r="K28" s="38"/>
      <c r="L28" s="38"/>
      <c r="M28" s="38"/>
      <c r="N28" s="38"/>
      <c r="O28" s="12"/>
    </row>
    <row r="29" spans="2:15" s="3" customFormat="1" ht="24.95" customHeight="1">
      <c r="B29" s="88"/>
      <c r="C29" s="22"/>
      <c r="D29" s="25"/>
      <c r="E29" s="26"/>
      <c r="F29" s="28"/>
      <c r="G29" s="117" t="s">
        <v>2</v>
      </c>
      <c r="H29" s="90"/>
      <c r="I29" s="90"/>
      <c r="J29" s="90"/>
      <c r="K29" s="91"/>
      <c r="L29" s="118" t="s">
        <v>17</v>
      </c>
      <c r="M29" s="119"/>
      <c r="N29" s="120"/>
      <c r="O29" s="12"/>
    </row>
    <row r="30" spans="2:15" s="3" customFormat="1" ht="21.95" customHeight="1">
      <c r="B30" s="88"/>
      <c r="C30" s="79" t="s">
        <v>32</v>
      </c>
      <c r="D30" s="157">
        <v>32500</v>
      </c>
      <c r="E30" s="158">
        <f>L30</f>
        <v>30600</v>
      </c>
      <c r="F30" s="28"/>
      <c r="G30" s="121" t="s">
        <v>18</v>
      </c>
      <c r="H30" s="122"/>
      <c r="I30" s="122"/>
      <c r="J30" s="122"/>
      <c r="K30" s="123"/>
      <c r="L30" s="124">
        <v>30600</v>
      </c>
      <c r="M30" s="125"/>
      <c r="N30" s="126"/>
      <c r="O30" s="12"/>
    </row>
    <row r="31" spans="2:15" s="3" customFormat="1" ht="21.95" customHeight="1">
      <c r="B31" s="88"/>
      <c r="C31" s="79"/>
      <c r="D31" s="157"/>
      <c r="E31" s="158"/>
      <c r="F31" s="28"/>
      <c r="G31" s="133" t="s">
        <v>19</v>
      </c>
      <c r="H31" s="134"/>
      <c r="I31" s="134"/>
      <c r="J31" s="134"/>
      <c r="K31" s="135"/>
      <c r="L31" s="127"/>
      <c r="M31" s="128"/>
      <c r="N31" s="129"/>
      <c r="O31" s="12"/>
    </row>
    <row r="32" spans="2:15" s="3" customFormat="1" ht="21.95" customHeight="1">
      <c r="B32" s="88"/>
      <c r="C32" s="79"/>
      <c r="D32" s="157"/>
      <c r="E32" s="158"/>
      <c r="F32" s="28"/>
      <c r="G32" s="136" t="s">
        <v>20</v>
      </c>
      <c r="H32" s="137"/>
      <c r="I32" s="137"/>
      <c r="J32" s="137"/>
      <c r="K32" s="138"/>
      <c r="L32" s="127"/>
      <c r="M32" s="128"/>
      <c r="N32" s="129"/>
      <c r="O32" s="12"/>
    </row>
    <row r="33" spans="2:15" s="3" customFormat="1" ht="21.95" customHeight="1">
      <c r="B33" s="88"/>
      <c r="C33" s="22"/>
      <c r="D33" s="25"/>
      <c r="E33" s="26"/>
      <c r="F33" s="28"/>
      <c r="G33" s="133" t="s">
        <v>21</v>
      </c>
      <c r="H33" s="134"/>
      <c r="I33" s="134"/>
      <c r="J33" s="134"/>
      <c r="K33" s="135"/>
      <c r="L33" s="127"/>
      <c r="M33" s="128"/>
      <c r="N33" s="129"/>
      <c r="O33" s="12"/>
    </row>
    <row r="34" spans="2:15" s="3" customFormat="1" ht="21.95" customHeight="1">
      <c r="B34" s="88"/>
      <c r="C34" s="22"/>
      <c r="D34" s="25"/>
      <c r="E34" s="26"/>
      <c r="F34" s="28"/>
      <c r="G34" s="136" t="s">
        <v>22</v>
      </c>
      <c r="H34" s="137"/>
      <c r="I34" s="137"/>
      <c r="J34" s="137"/>
      <c r="K34" s="138"/>
      <c r="L34" s="127"/>
      <c r="M34" s="128"/>
      <c r="N34" s="129"/>
      <c r="O34" s="12"/>
    </row>
    <row r="35" spans="2:15" s="3" customFormat="1" ht="38.25" customHeight="1">
      <c r="B35" s="88"/>
      <c r="C35" s="22"/>
      <c r="D35" s="25"/>
      <c r="E35" s="26"/>
      <c r="F35" s="28"/>
      <c r="G35" s="139" t="s">
        <v>23</v>
      </c>
      <c r="H35" s="140"/>
      <c r="I35" s="140"/>
      <c r="J35" s="140"/>
      <c r="K35" s="141"/>
      <c r="L35" s="130"/>
      <c r="M35" s="131"/>
      <c r="N35" s="132"/>
      <c r="O35" s="12"/>
    </row>
    <row r="36" spans="2:15" s="3" customFormat="1" ht="11.25" customHeight="1">
      <c r="B36" s="88"/>
      <c r="C36" s="39"/>
      <c r="D36" s="33"/>
      <c r="E36" s="40"/>
      <c r="F36" s="41"/>
      <c r="G36" s="42"/>
      <c r="H36" s="42"/>
      <c r="K36" s="28"/>
      <c r="L36" s="28"/>
      <c r="M36" s="28"/>
      <c r="N36" s="28"/>
      <c r="O36" s="43"/>
    </row>
    <row r="37" spans="2:15" s="3" customFormat="1" ht="18" customHeight="1">
      <c r="B37" s="88"/>
      <c r="C37" s="150" t="s">
        <v>36</v>
      </c>
      <c r="D37" s="155">
        <f>D30</f>
        <v>32500</v>
      </c>
      <c r="E37" s="155">
        <f>L30</f>
        <v>30600</v>
      </c>
      <c r="F37" s="63"/>
      <c r="G37" s="64"/>
      <c r="H37" s="64"/>
      <c r="I37" s="61"/>
      <c r="J37" s="61"/>
      <c r="K37" s="62"/>
      <c r="L37" s="71" t="s">
        <v>40</v>
      </c>
      <c r="M37" s="101">
        <f>K26</f>
        <v>36500</v>
      </c>
      <c r="N37" s="101"/>
      <c r="O37" s="12"/>
    </row>
    <row r="38" spans="2:15" s="3" customFormat="1" ht="18" customHeight="1">
      <c r="B38" s="88"/>
      <c r="C38" s="151"/>
      <c r="D38" s="156"/>
      <c r="E38" s="156"/>
      <c r="F38" s="41"/>
      <c r="G38" s="65"/>
      <c r="H38" s="65"/>
      <c r="I38" s="59"/>
      <c r="J38" s="59"/>
      <c r="K38" s="66"/>
      <c r="L38" s="72" t="s">
        <v>41</v>
      </c>
      <c r="M38" s="154">
        <f>IF(L30&gt;K26,L30-K26,0)</f>
        <v>0</v>
      </c>
      <c r="N38" s="154"/>
      <c r="O38" s="12"/>
    </row>
    <row r="39" spans="2:15" s="3" customFormat="1" ht="18" customHeight="1">
      <c r="B39" s="142" t="s">
        <v>24</v>
      </c>
      <c r="C39" s="91"/>
      <c r="D39" s="98">
        <f>D23+D37</f>
        <v>400500</v>
      </c>
      <c r="E39" s="145">
        <f>E23+E37</f>
        <v>395600</v>
      </c>
      <c r="F39" s="51"/>
      <c r="G39" s="58"/>
      <c r="H39" s="58"/>
      <c r="I39" s="58"/>
      <c r="J39" s="58"/>
      <c r="K39" s="58"/>
      <c r="L39" s="73" t="s">
        <v>30</v>
      </c>
      <c r="M39" s="147">
        <f>IF(M23+M37&lt;400000,M23+M37,400000)</f>
        <v>400000</v>
      </c>
      <c r="N39" s="147"/>
      <c r="O39" s="9"/>
    </row>
    <row r="40" spans="2:15" s="3" customFormat="1" ht="18" customHeight="1" thickBot="1">
      <c r="B40" s="80"/>
      <c r="C40" s="143"/>
      <c r="D40" s="144"/>
      <c r="E40" s="146"/>
      <c r="F40" s="67"/>
      <c r="G40" s="20"/>
      <c r="H40" s="20"/>
      <c r="I40" s="20"/>
      <c r="J40" s="20"/>
      <c r="K40" s="20"/>
      <c r="L40" s="74" t="s">
        <v>31</v>
      </c>
      <c r="M40" s="148">
        <f>M24+M38</f>
        <v>0</v>
      </c>
      <c r="N40" s="148"/>
      <c r="O40" s="21"/>
    </row>
    <row r="41" spans="2:15" s="3" customFormat="1" ht="27.95" customHeight="1">
      <c r="B41" s="102" t="s">
        <v>25</v>
      </c>
      <c r="C41" s="109"/>
      <c r="D41" s="48">
        <f>D39</f>
        <v>400500</v>
      </c>
      <c r="E41" s="26">
        <f>E39</f>
        <v>395600</v>
      </c>
      <c r="F41" s="41"/>
      <c r="O41" s="12"/>
    </row>
    <row r="42" spans="2:15" s="3" customFormat="1" ht="27.95" customHeight="1">
      <c r="B42" s="110" t="s">
        <v>26</v>
      </c>
      <c r="C42" s="49" t="s">
        <v>27</v>
      </c>
      <c r="D42" s="50">
        <f>D11</f>
        <v>500</v>
      </c>
      <c r="E42" s="68">
        <v>600</v>
      </c>
      <c r="F42" s="51"/>
      <c r="G42" s="8"/>
      <c r="H42" s="8"/>
      <c r="I42" s="8"/>
      <c r="J42" s="8"/>
      <c r="K42" s="8"/>
      <c r="L42" s="8"/>
      <c r="M42" s="8"/>
      <c r="N42" s="8"/>
      <c r="O42" s="9"/>
    </row>
    <row r="43" spans="2:15" s="3" customFormat="1" ht="27.95" customHeight="1" thickBot="1">
      <c r="B43" s="111"/>
      <c r="C43" s="78" t="s">
        <v>44</v>
      </c>
      <c r="D43" s="44">
        <f>D9</f>
        <v>400000</v>
      </c>
      <c r="E43" s="52">
        <v>395000</v>
      </c>
      <c r="F43" s="45"/>
      <c r="G43" s="46"/>
      <c r="H43" s="46"/>
      <c r="I43" s="46"/>
      <c r="J43" s="46"/>
      <c r="K43" s="46"/>
      <c r="L43" s="46"/>
      <c r="M43" s="46"/>
      <c r="N43" s="46"/>
      <c r="O43" s="47"/>
    </row>
    <row r="44" spans="2:15" s="3" customFormat="1" ht="18" customHeight="1">
      <c r="C44" s="56" t="s">
        <v>28</v>
      </c>
      <c r="D44" s="32"/>
    </row>
    <row r="45" spans="2:15" s="3" customFormat="1" ht="18" customHeight="1">
      <c r="C45" s="56" t="s">
        <v>29</v>
      </c>
      <c r="D45" s="32"/>
    </row>
    <row r="46" spans="2:15" ht="15.95" customHeight="1"/>
    <row r="47" spans="2:15" ht="15.95" customHeight="1"/>
    <row r="48" spans="2:15" ht="15.95" customHeight="1"/>
    <row r="49" ht="15.95" customHeight="1"/>
  </sheetData>
  <mergeCells count="50">
    <mergeCell ref="E39:E40"/>
    <mergeCell ref="M39:N39"/>
    <mergeCell ref="M40:N40"/>
    <mergeCell ref="M24:N24"/>
    <mergeCell ref="C23:C24"/>
    <mergeCell ref="E23:E24"/>
    <mergeCell ref="M37:N37"/>
    <mergeCell ref="M38:N38"/>
    <mergeCell ref="D23:D24"/>
    <mergeCell ref="C37:C38"/>
    <mergeCell ref="D37:D38"/>
    <mergeCell ref="E37:E38"/>
    <mergeCell ref="B41:C41"/>
    <mergeCell ref="B42:B43"/>
    <mergeCell ref="G26:J26"/>
    <mergeCell ref="K26:N26"/>
    <mergeCell ref="G29:K29"/>
    <mergeCell ref="L29:N29"/>
    <mergeCell ref="C30:C32"/>
    <mergeCell ref="G30:K30"/>
    <mergeCell ref="L30:N35"/>
    <mergeCell ref="G31:K31"/>
    <mergeCell ref="G32:K32"/>
    <mergeCell ref="G33:K33"/>
    <mergeCell ref="G34:K34"/>
    <mergeCell ref="G35:K35"/>
    <mergeCell ref="B39:C40"/>
    <mergeCell ref="D39:D40"/>
    <mergeCell ref="B11:C11"/>
    <mergeCell ref="B5:O5"/>
    <mergeCell ref="B8:C8"/>
    <mergeCell ref="F8:O8"/>
    <mergeCell ref="B9:C9"/>
    <mergeCell ref="B10:C10"/>
    <mergeCell ref="C20:C21"/>
    <mergeCell ref="B12:C12"/>
    <mergeCell ref="B15:C15"/>
    <mergeCell ref="F15:O15"/>
    <mergeCell ref="B16:B38"/>
    <mergeCell ref="G19:I19"/>
    <mergeCell ref="J19:K19"/>
    <mergeCell ref="L19:N19"/>
    <mergeCell ref="G20:I20"/>
    <mergeCell ref="J20:K20"/>
    <mergeCell ref="L20:N20"/>
    <mergeCell ref="M21:N21"/>
    <mergeCell ref="M22:N22"/>
    <mergeCell ref="M23:N23"/>
    <mergeCell ref="D30:D32"/>
    <mergeCell ref="E30:E32"/>
  </mergeCells>
  <phoneticPr fontId="3"/>
  <pageMargins left="0.59055118110236227" right="0.31496062992125984" top="0.74803149606299213" bottom="0.35433070866141736" header="0.31496062992125984" footer="0.31496062992125984"/>
  <pageSetup paperSize="9" scale="7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別紙４その１変更後収支予算書（お米等の配布）</vt:lpstr>
      <vt:lpstr>'別紙４その１変更後収支予算書（お米等の配布）'!Print_Area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satou honoka</dc:creator>
  <cp:lastModifiedBy>takimoto naomi</cp:lastModifiedBy>
  <cp:lastPrinted>2025-10-08T00:42:25Z</cp:lastPrinted>
  <dcterms:created xsi:type="dcterms:W3CDTF">2025-07-08T06:43:10Z</dcterms:created>
  <dcterms:modified xsi:type="dcterms:W3CDTF">2025-10-08T04:37:28Z</dcterms:modified>
</cp:coreProperties>
</file>