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記載例\"/>
    </mc:Choice>
  </mc:AlternateContent>
  <xr:revisionPtr revIDLastSave="0" documentId="13_ncr:1_{A196D122-C696-4401-BE10-E1BA0988296F}" xr6:coauthVersionLast="47" xr6:coauthVersionMax="47" xr10:uidLastSave="{00000000-0000-0000-0000-000000000000}"/>
  <bookViews>
    <workbookView xWindow="-28920" yWindow="-8730" windowWidth="29040" windowHeight="15720" xr2:uid="{52C04817-0ED5-4791-AB39-5264889858FF}"/>
  </bookViews>
  <sheets>
    <sheet name="別紙４その２変更後収支予算書（食事の提供）" sheetId="1" r:id="rId1"/>
  </sheets>
  <definedNames>
    <definedName name="_xlnm.Print_Area" localSheetId="0">'別紙４その２変更後収支予算書（食事の提供）'!$B$2:$O$51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 s="1"/>
  <c r="D49" i="1" l="1"/>
  <c r="D48" i="1"/>
  <c r="E43" i="1"/>
  <c r="D43" i="1"/>
  <c r="E36" i="1"/>
  <c r="D29" i="1"/>
  <c r="J26" i="1"/>
  <c r="E26" i="1"/>
  <c r="L20" i="1"/>
  <c r="E20" i="1"/>
  <c r="D12" i="1"/>
  <c r="E9" i="1"/>
  <c r="D45" i="1" l="1"/>
  <c r="D47" i="1" s="1"/>
  <c r="L26" i="1"/>
  <c r="M27" i="1"/>
  <c r="E29" i="1"/>
  <c r="M28" i="1" l="1"/>
  <c r="M30" i="1" s="1"/>
  <c r="M29" i="1"/>
  <c r="E45" i="1"/>
  <c r="E47" i="1" s="1"/>
  <c r="E11" i="1" s="1"/>
  <c r="E12" i="1" s="1"/>
  <c r="K32" i="1"/>
  <c r="M44" i="1" l="1"/>
  <c r="M46" i="1" s="1"/>
  <c r="M43" i="1"/>
  <c r="M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E7517A19-0F1B-4B9C-9CCD-A5D86F18E6D3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AEE12FC5-A6FB-4DD0-9EE4-A409067FBDEC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32" authorId="1" shapeId="0" xr:uid="{94BE8BCA-0F07-4AC7-BD7A-C3A06913E22F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8" authorId="0" shapeId="0" xr:uid="{8E031741-5376-4C06-B98F-C49D53FE5A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9" authorId="0" shapeId="0" xr:uid="{F8725127-C986-4E1E-BCDC-C5FF89C00AF6}">
      <text>
        <r>
          <rPr>
            <sz val="14"/>
            <color indexed="81"/>
            <rFont val="MS P ゴシック"/>
            <family val="3"/>
            <charset val="128"/>
          </rPr>
          <t>変更後の申請額を記載してください。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<sst xmlns="http://schemas.openxmlformats.org/spreadsheetml/2006/main" count="61" uniqueCount="52">
  <si>
    <t>別紙４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</si>
  <si>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</si>
  <si>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</si>
  <si>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</si>
  <si>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5">
      <t>キン</t>
    </rPh>
    <rPh sb="5" eb="6">
      <t>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</si>
  <si>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</si>
  <si>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</si>
  <si>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</si>
  <si>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</si>
  <si>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</si>
  <si>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</si>
  <si>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</si>
  <si>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</si>
  <si>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</si>
  <si>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</si>
  <si>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</si>
  <si>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</si>
  <si>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8" eb="19">
      <t>エン</t>
    </rPh>
    <phoneticPr fontId="3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</si>
  <si>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3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</si>
  <si>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</si>
  <si>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</si>
  <si>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</si>
  <si>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</si>
  <si>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</si>
  <si>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</si>
  <si>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</si>
  <si>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</si>
  <si>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</si>
  <si>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</si>
  <si>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</si>
  <si>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</si>
  <si>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</si>
  <si>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</si>
  <si>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</si>
  <si>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</si>
  <si>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</si>
  <si>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</si>
  <si>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交付申請額（注2）</t>
    <rPh sb="0" eb="2">
      <t>コウフ</t>
    </rPh>
    <rPh sb="2" eb="4">
      <t>シンセイ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</si>
  <si>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</si>
  <si>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</si>
  <si>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 xml:space="preserve">  ※補助対象（注１）は、1食当たり70円以内</t>
    <rPh sb="3" eb="5">
      <t>ホジョ</t>
    </rPh>
    <rPh sb="5" eb="7">
      <t>タイショウ</t>
    </rPh>
    <rPh sb="8" eb="9">
      <t>チュウ</t>
    </rPh>
    <rPh sb="14" eb="15">
      <t>ショク</t>
    </rPh>
    <rPh sb="15" eb="16">
      <t>ア</t>
    </rPh>
    <rPh sb="20" eb="23">
      <t>エンイナイ</t>
    </rPh>
    <phoneticPr fontId="3"/>
  </si>
  <si>
    <t>　※補助対象（注１）は、1セット当たり30円以内</t>
    <rPh sb="7" eb="8">
      <t>チュウ</t>
    </rPh>
    <rPh sb="16" eb="17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</si>
  <si>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</si>
  <si>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(審査用）補助上限額</t>
    <phoneticPr fontId="3"/>
  </si>
  <si>
    <t>（審査用）自己負担額</t>
    <phoneticPr fontId="3"/>
  </si>
  <si>
    <t>(審査用）対象別上限額</t>
    <phoneticPr fontId="3"/>
  </si>
  <si>
    <t>（審査用）賄材料費補助上限額計</t>
    <phoneticPr fontId="3"/>
  </si>
  <si>
    <t>(審査用）賄材料費自己負担額計</t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</si>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</sst>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&quot;円&quot;"/>
    <numFmt numFmtId="178" formatCode="#,##0&quot;人&quot;"/>
    <numFmt numFmtId="179" formatCode="#,##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1"/>
      <color theme="2" tint="-0.49998474074526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6" fontId="5" fillId="0" borderId="24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8" fontId="5" fillId="0" borderId="0" xfId="0" applyNumberFormat="1" applyFont="1">
      <alignment vertical="center"/>
    </xf>
    <xf numFmtId="0" fontId="2" fillId="0" borderId="10" xfId="0" applyFont="1" applyBorder="1">
      <alignment vertical="center"/>
    </xf>
    <xf numFmtId="176" fontId="5" fillId="2" borderId="0" xfId="0" applyNumberFormat="1" applyFont="1" applyFill="1" applyAlignment="1">
      <alignment horizontal="right" vertical="center"/>
    </xf>
    <xf numFmtId="0" fontId="5" fillId="0" borderId="30" xfId="0" applyFont="1" applyBorder="1">
      <alignment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2" borderId="24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>
      <alignment vertical="center"/>
    </xf>
    <xf numFmtId="176" fontId="5" fillId="0" borderId="38" xfId="0" applyNumberFormat="1" applyFont="1" applyBorder="1" applyAlignment="1">
      <alignment horizontal="right" vertical="center"/>
    </xf>
    <xf numFmtId="177" fontId="5" fillId="0" borderId="39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0" xfId="0" applyFont="1" applyBorder="1">
      <alignment vertical="center"/>
    </xf>
    <xf numFmtId="176" fontId="5" fillId="0" borderId="37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30" xfId="0" applyNumberFormat="1" applyFont="1" applyBorder="1">
      <alignment vertical="center"/>
    </xf>
    <xf numFmtId="0" fontId="5" fillId="0" borderId="38" xfId="0" applyFont="1" applyBorder="1">
      <alignment vertical="center"/>
    </xf>
    <xf numFmtId="176" fontId="5" fillId="2" borderId="38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178" fontId="12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5" fillId="0" borderId="0" xfId="0" applyFont="1" applyBorder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0" fontId="5" fillId="0" borderId="44" xfId="0" applyFont="1" applyBorder="1">
      <alignment vertical="center"/>
    </xf>
    <xf numFmtId="177" fontId="5" fillId="0" borderId="44" xfId="0" applyNumberFormat="1" applyFont="1" applyBorder="1">
      <alignment vertical="center"/>
    </xf>
    <xf numFmtId="0" fontId="10" fillId="0" borderId="44" xfId="0" applyFont="1" applyBorder="1" applyAlignment="1">
      <alignment vertical="center"/>
    </xf>
    <xf numFmtId="0" fontId="12" fillId="0" borderId="44" xfId="0" applyFont="1" applyBorder="1" applyAlignment="1">
      <alignment horizontal="right" vertical="center"/>
    </xf>
    <xf numFmtId="38" fontId="11" fillId="0" borderId="44" xfId="1" applyFont="1" applyBorder="1" applyAlignment="1">
      <alignment vertical="center"/>
    </xf>
    <xf numFmtId="177" fontId="12" fillId="0" borderId="44" xfId="0" applyNumberFormat="1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177" fontId="5" fillId="0" borderId="13" xfId="0" applyNumberFormat="1" applyFont="1" applyBorder="1">
      <alignment vertical="center"/>
    </xf>
    <xf numFmtId="38" fontId="10" fillId="0" borderId="13" xfId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177" fontId="5" fillId="0" borderId="42" xfId="0" applyNumberFormat="1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7" fontId="5" fillId="0" borderId="46" xfId="0" applyNumberFormat="1" applyFont="1" applyBorder="1">
      <alignment vertical="center"/>
    </xf>
    <xf numFmtId="0" fontId="12" fillId="0" borderId="19" xfId="0" applyFont="1" applyBorder="1" applyAlignment="1">
      <alignment horizontal="right" vertical="center"/>
    </xf>
    <xf numFmtId="176" fontId="5" fillId="2" borderId="7" xfId="0" applyNumberFormat="1" applyFont="1" applyFill="1" applyBorder="1">
      <alignment vertical="center"/>
    </xf>
    <xf numFmtId="177" fontId="12" fillId="0" borderId="6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12" fillId="0" borderId="4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8" fontId="5" fillId="0" borderId="29" xfId="0" applyNumberFormat="1" applyFont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1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179" fontId="5" fillId="0" borderId="31" xfId="0" applyNumberFormat="1" applyFont="1" applyBorder="1">
      <alignment vertical="center"/>
    </xf>
    <xf numFmtId="179" fontId="5" fillId="0" borderId="32" xfId="0" applyNumberFormat="1" applyFont="1" applyBorder="1">
      <alignment vertical="center"/>
    </xf>
    <xf numFmtId="179" fontId="5" fillId="0" borderId="33" xfId="0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4" xfId="0" applyFont="1" applyBorder="1">
      <alignment vertical="center"/>
    </xf>
    <xf numFmtId="179" fontId="5" fillId="2" borderId="30" xfId="0" applyNumberFormat="1" applyFont="1" applyFill="1" applyBorder="1">
      <alignment vertical="center"/>
    </xf>
    <xf numFmtId="179" fontId="5" fillId="2" borderId="6" xfId="0" applyNumberFormat="1" applyFont="1" applyFill="1" applyBorder="1">
      <alignment vertical="center"/>
    </xf>
    <xf numFmtId="179" fontId="5" fillId="2" borderId="34" xfId="0" applyNumberFormat="1" applyFont="1" applyFill="1" applyBorder="1">
      <alignment vertical="center"/>
    </xf>
    <xf numFmtId="179" fontId="5" fillId="2" borderId="24" xfId="0" applyNumberFormat="1" applyFont="1" applyFill="1" applyBorder="1">
      <alignment vertical="center"/>
    </xf>
    <xf numFmtId="179" fontId="5" fillId="2" borderId="0" xfId="0" applyNumberFormat="1" applyFont="1" applyFill="1">
      <alignment vertical="center"/>
    </xf>
    <xf numFmtId="179" fontId="5" fillId="2" borderId="37" xfId="0" applyNumberFormat="1" applyFont="1" applyFill="1" applyBorder="1">
      <alignment vertical="center"/>
    </xf>
    <xf numFmtId="179" fontId="5" fillId="2" borderId="35" xfId="0" applyNumberFormat="1" applyFont="1" applyFill="1" applyBorder="1">
      <alignment vertical="center"/>
    </xf>
    <xf numFmtId="179" fontId="5" fillId="2" borderId="13" xfId="0" applyNumberFormat="1" applyFont="1" applyFill="1" applyBorder="1">
      <alignment vertical="center"/>
    </xf>
    <xf numFmtId="179" fontId="5" fillId="2" borderId="36" xfId="0" applyNumberFormat="1" applyFont="1" applyFill="1" applyBorder="1">
      <alignment vertical="center"/>
    </xf>
    <xf numFmtId="0" fontId="5" fillId="0" borderId="35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7" fontId="12" fillId="0" borderId="19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CA85-F52E-4B99-B6BA-8D9F33D2E4ED}">
  <sheetPr>
    <tabColor rgb="FFFFFF00"/>
  </sheetPr>
  <dimension ref="B1:O55"/>
  <sheetViews>
    <sheetView showZeros="0" tabSelected="1" view="pageBreakPreview" topLeftCell="A27" zoomScale="91" zoomScaleNormal="100" zoomScaleSheetLayoutView="91" workbookViewId="0">
      <selection activeCell="X48" sqref="X48"/>
    </sheetView>
  </sheetViews>
  <sheetFormatPr defaultColWidth="9" defaultRowHeight="13"/>
  <cols>
    <col min="1" max="1" width="2.25" style="1" customWidth="1"/>
    <col min="2" max="2" width="4" style="1" customWidth="1"/>
    <col min="3" max="3" width="18.08203125" style="1" customWidth="1"/>
    <col min="4" max="4" width="14" style="1" customWidth="1"/>
    <col min="5" max="5" width="14.5" style="1" customWidth="1"/>
    <col min="6" max="6" width="1.25" style="1" customWidth="1"/>
    <col min="7" max="7" width="11.75" style="1" customWidth="1"/>
    <col min="8" max="8" width="4" style="1" customWidth="1"/>
    <col min="9" max="9" width="9.08203125" style="1" customWidth="1"/>
    <col min="10" max="10" width="15.5" style="1" customWidth="1"/>
    <col min="11" max="11" width="8.83203125" style="1" customWidth="1"/>
    <col min="12" max="12" width="1.58203125" style="1" customWidth="1"/>
    <col min="13" max="13" width="11.5" style="1" customWidth="1"/>
    <col min="14" max="14" width="4.58203125" style="1" customWidth="1"/>
    <col min="15" max="15" width="0.58203125" style="1" customWidth="1"/>
    <col min="16" max="16384" width="9" style="1"/>
  </cols>
  <sheetData>
    <row r="1" spans="2:15" ht="16" customHeight="1"/>
    <row r="2" spans="2:15" ht="16" customHeight="1">
      <c r="B2" s="1" t="s">
        <v>0</v>
      </c>
    </row>
    <row r="3" spans="2:15" ht="16" customHeight="1"/>
    <row r="4" spans="2:15" ht="16" customHeight="1"/>
    <row r="5" spans="2:15" ht="25" customHeight="1">
      <c r="B5" s="107" t="s">
        <v>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2:15" ht="12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5" customHeight="1" thickBot="1">
      <c r="B7" s="3" t="s">
        <v>2</v>
      </c>
    </row>
    <row r="8" spans="2:15" s="3" customFormat="1" ht="30.75" customHeight="1">
      <c r="B8" s="88" t="s">
        <v>3</v>
      </c>
      <c r="C8" s="91"/>
      <c r="D8" s="4" t="s">
        <v>4</v>
      </c>
      <c r="E8" s="4" t="s">
        <v>5</v>
      </c>
      <c r="F8" s="91" t="s">
        <v>6</v>
      </c>
      <c r="G8" s="91"/>
      <c r="H8" s="91"/>
      <c r="I8" s="91"/>
      <c r="J8" s="91"/>
      <c r="K8" s="91"/>
      <c r="L8" s="91"/>
      <c r="M8" s="91"/>
      <c r="N8" s="91"/>
      <c r="O8" s="92"/>
    </row>
    <row r="9" spans="2:15" s="3" customFormat="1" ht="30" customHeight="1">
      <c r="B9" s="108" t="s">
        <v>7</v>
      </c>
      <c r="C9" s="109"/>
      <c r="D9" s="5">
        <v>42000</v>
      </c>
      <c r="E9" s="6">
        <f>E49</f>
        <v>33000</v>
      </c>
      <c r="F9" s="7"/>
      <c r="G9" s="8" t="s">
        <v>8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10"/>
      <c r="C10" s="111"/>
      <c r="D10" s="10"/>
      <c r="E10" s="11"/>
      <c r="O10" s="12"/>
    </row>
    <row r="11" spans="2:15" s="3" customFormat="1" ht="30" customHeight="1">
      <c r="B11" s="105" t="s">
        <v>9</v>
      </c>
      <c r="C11" s="106"/>
      <c r="D11" s="13">
        <v>90000</v>
      </c>
      <c r="E11" s="14">
        <f>E48</f>
        <v>57000</v>
      </c>
      <c r="F11" s="15"/>
      <c r="G11" s="15" t="s">
        <v>10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86" t="s">
        <v>11</v>
      </c>
      <c r="C12" s="87"/>
      <c r="D12" s="17">
        <f>SUM(D9:D11)</f>
        <v>132000</v>
      </c>
      <c r="E12" s="18">
        <f>SUM(E9:E11)</f>
        <v>90000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6" customHeight="1"/>
    <row r="14" spans="2:15" s="3" customFormat="1" ht="25" customHeight="1" thickBot="1">
      <c r="B14" s="3" t="s">
        <v>12</v>
      </c>
    </row>
    <row r="15" spans="2:15" s="3" customFormat="1" ht="43.5" customHeight="1">
      <c r="B15" s="88" t="s">
        <v>3</v>
      </c>
      <c r="C15" s="89"/>
      <c r="D15" s="4" t="s">
        <v>4</v>
      </c>
      <c r="E15" s="4" t="s">
        <v>13</v>
      </c>
      <c r="F15" s="90" t="s">
        <v>6</v>
      </c>
      <c r="G15" s="91"/>
      <c r="H15" s="91"/>
      <c r="I15" s="91"/>
      <c r="J15" s="91"/>
      <c r="K15" s="91"/>
      <c r="L15" s="91"/>
      <c r="M15" s="91"/>
      <c r="N15" s="91"/>
      <c r="O15" s="92"/>
    </row>
    <row r="16" spans="2:15" s="3" customFormat="1" ht="7.5" customHeight="1">
      <c r="B16" s="93" t="s">
        <v>14</v>
      </c>
      <c r="C16" s="22"/>
      <c r="D16" s="23"/>
      <c r="E16" s="24"/>
      <c r="O16" s="12"/>
    </row>
    <row r="17" spans="2:15" s="3" customFormat="1" ht="20.149999999999999" customHeight="1">
      <c r="B17" s="94"/>
      <c r="C17" s="22" t="s">
        <v>15</v>
      </c>
      <c r="D17" s="25"/>
      <c r="E17" s="11"/>
      <c r="G17" s="3" t="s">
        <v>16</v>
      </c>
      <c r="O17" s="12"/>
    </row>
    <row r="18" spans="2:15" s="3" customFormat="1" ht="20.149999999999999" customHeight="1">
      <c r="B18" s="94"/>
      <c r="D18" s="25"/>
      <c r="E18" s="11"/>
      <c r="G18" s="50" t="s">
        <v>40</v>
      </c>
      <c r="O18" s="12"/>
    </row>
    <row r="19" spans="2:15" s="3" customFormat="1" ht="29.25" customHeight="1">
      <c r="B19" s="94"/>
      <c r="C19" s="22"/>
      <c r="D19" s="10"/>
      <c r="E19" s="10"/>
      <c r="F19" s="26"/>
      <c r="G19" s="95" t="s">
        <v>17</v>
      </c>
      <c r="H19" s="96"/>
      <c r="I19" s="97"/>
      <c r="J19" s="98" t="s">
        <v>18</v>
      </c>
      <c r="K19" s="98"/>
      <c r="L19" s="99" t="s">
        <v>19</v>
      </c>
      <c r="M19" s="99"/>
      <c r="N19" s="99"/>
      <c r="O19" s="12"/>
    </row>
    <row r="20" spans="2:15" s="3" customFormat="1" ht="30" customHeight="1">
      <c r="B20" s="94"/>
      <c r="C20" s="22" t="s">
        <v>20</v>
      </c>
      <c r="D20" s="27">
        <v>30000</v>
      </c>
      <c r="E20" s="11">
        <f>G20</f>
        <v>30000</v>
      </c>
      <c r="F20" s="28"/>
      <c r="G20" s="100">
        <v>30000</v>
      </c>
      <c r="H20" s="101"/>
      <c r="I20" s="102"/>
      <c r="J20" s="103">
        <v>250</v>
      </c>
      <c r="K20" s="103"/>
      <c r="L20" s="104">
        <f>G20/J20</f>
        <v>120</v>
      </c>
      <c r="M20" s="104"/>
      <c r="N20" s="104"/>
      <c r="O20" s="12"/>
    </row>
    <row r="21" spans="2:15" s="3" customFormat="1" ht="20.149999999999999" customHeight="1">
      <c r="B21" s="94"/>
      <c r="C21" s="22"/>
      <c r="D21" s="10"/>
      <c r="E21" s="10"/>
      <c r="I21" s="26"/>
      <c r="J21" s="55"/>
      <c r="K21" s="55"/>
      <c r="L21" s="54" t="s">
        <v>43</v>
      </c>
      <c r="M21" s="83">
        <f>IF(70*J20&lt;400000,70*J20,400000)</f>
        <v>17500</v>
      </c>
      <c r="N21" s="83"/>
      <c r="O21" s="12"/>
    </row>
    <row r="22" spans="2:15" s="3" customFormat="1" ht="20.149999999999999" customHeight="1">
      <c r="B22" s="94"/>
      <c r="C22" s="22"/>
      <c r="D22" s="10"/>
      <c r="E22" s="10"/>
      <c r="I22" s="26"/>
      <c r="J22" s="56"/>
      <c r="K22" s="53"/>
      <c r="L22" s="53" t="s">
        <v>44</v>
      </c>
      <c r="M22" s="84">
        <f>IF(G20&gt;M21,G20-M21,0)</f>
        <v>12500</v>
      </c>
      <c r="N22" s="84"/>
      <c r="O22" s="12"/>
    </row>
    <row r="23" spans="2:15" s="3" customFormat="1" ht="20.149999999999999" customHeight="1">
      <c r="B23" s="94"/>
      <c r="C23" s="22"/>
      <c r="D23" s="10"/>
      <c r="E23" s="11"/>
      <c r="G23" s="3" t="s">
        <v>21</v>
      </c>
      <c r="I23" s="26"/>
      <c r="J23" s="26"/>
      <c r="K23" s="29"/>
      <c r="L23" s="29"/>
      <c r="M23" s="29"/>
      <c r="N23" s="26"/>
      <c r="O23" s="12"/>
    </row>
    <row r="24" spans="2:15" s="3" customFormat="1" ht="20.149999999999999" customHeight="1">
      <c r="B24" s="94"/>
      <c r="C24" s="22"/>
      <c r="D24" s="10"/>
      <c r="E24" s="11"/>
      <c r="G24" s="50" t="s">
        <v>41</v>
      </c>
      <c r="O24" s="12"/>
    </row>
    <row r="25" spans="2:15" s="3" customFormat="1" ht="29.25" customHeight="1">
      <c r="B25" s="94"/>
      <c r="C25" s="22"/>
      <c r="D25" s="10"/>
      <c r="E25" s="11"/>
      <c r="F25" s="26"/>
      <c r="G25" s="95" t="s">
        <v>17</v>
      </c>
      <c r="H25" s="96"/>
      <c r="I25" s="97"/>
      <c r="J25" s="98" t="s">
        <v>18</v>
      </c>
      <c r="K25" s="98"/>
      <c r="L25" s="99" t="s">
        <v>19</v>
      </c>
      <c r="M25" s="99"/>
      <c r="N25" s="99"/>
      <c r="O25" s="12"/>
    </row>
    <row r="26" spans="2:15" s="3" customFormat="1" ht="30" customHeight="1">
      <c r="B26" s="94"/>
      <c r="C26" s="30" t="s">
        <v>22</v>
      </c>
      <c r="D26" s="31">
        <v>90000</v>
      </c>
      <c r="E26" s="11">
        <f>G26</f>
        <v>50000</v>
      </c>
      <c r="F26" s="22"/>
      <c r="G26" s="100">
        <v>50000</v>
      </c>
      <c r="H26" s="101"/>
      <c r="I26" s="102"/>
      <c r="J26" s="104">
        <f>J20</f>
        <v>250</v>
      </c>
      <c r="K26" s="104"/>
      <c r="L26" s="104">
        <f>G26/J26</f>
        <v>200</v>
      </c>
      <c r="M26" s="104"/>
      <c r="N26" s="104"/>
      <c r="O26" s="12"/>
    </row>
    <row r="27" spans="2:15" s="3" customFormat="1" ht="18" customHeight="1">
      <c r="B27" s="94"/>
      <c r="C27" s="57"/>
      <c r="D27" s="62"/>
      <c r="E27" s="11"/>
      <c r="F27" s="58"/>
      <c r="G27" s="59"/>
      <c r="H27" s="59"/>
      <c r="I27" s="59"/>
      <c r="J27" s="59"/>
      <c r="K27" s="61" t="s">
        <v>45</v>
      </c>
      <c r="L27" s="59"/>
      <c r="M27" s="83">
        <f>IF(30*J26&lt;400000,30*J26,400000)</f>
        <v>7500</v>
      </c>
      <c r="N27" s="83"/>
      <c r="O27" s="12"/>
    </row>
    <row r="28" spans="2:15" s="3" customFormat="1" ht="18" customHeight="1">
      <c r="B28" s="94"/>
      <c r="C28" s="22"/>
      <c r="D28" s="10"/>
      <c r="E28" s="10"/>
      <c r="G28" s="58"/>
      <c r="I28" s="26"/>
      <c r="J28" s="60"/>
      <c r="K28" s="61" t="s">
        <v>44</v>
      </c>
      <c r="L28" s="63"/>
      <c r="M28" s="84">
        <f>IF(G26&gt;M27,G26-M27,0)</f>
        <v>42500</v>
      </c>
      <c r="N28" s="84"/>
      <c r="O28" s="12"/>
    </row>
    <row r="29" spans="2:15" s="3" customFormat="1" ht="18" customHeight="1">
      <c r="B29" s="94"/>
      <c r="C29" s="154" t="s">
        <v>23</v>
      </c>
      <c r="D29" s="159">
        <f>SUM(D16:D28)</f>
        <v>120000</v>
      </c>
      <c r="E29" s="156">
        <f>SUM(E16:E28)</f>
        <v>80000</v>
      </c>
      <c r="F29" s="64"/>
      <c r="G29" s="64"/>
      <c r="H29" s="64"/>
      <c r="I29" s="65"/>
      <c r="J29" s="66"/>
      <c r="K29" s="67" t="s">
        <v>46</v>
      </c>
      <c r="L29" s="68"/>
      <c r="M29" s="85">
        <f>IF(M21+M27&lt;400000,M21+M27,400000)</f>
        <v>25000</v>
      </c>
      <c r="N29" s="85"/>
      <c r="O29" s="70"/>
    </row>
    <row r="30" spans="2:15" s="3" customFormat="1" ht="18" customHeight="1">
      <c r="B30" s="94"/>
      <c r="C30" s="155"/>
      <c r="D30" s="163"/>
      <c r="E30" s="157"/>
      <c r="F30" s="71"/>
      <c r="G30" s="15"/>
      <c r="H30" s="15"/>
      <c r="I30" s="73"/>
      <c r="J30" s="73"/>
      <c r="K30" s="74" t="s">
        <v>47</v>
      </c>
      <c r="L30" s="72"/>
      <c r="M30" s="162">
        <f>M22+M28</f>
        <v>55000</v>
      </c>
      <c r="N30" s="162"/>
      <c r="O30" s="16"/>
    </row>
    <row r="31" spans="2:15" s="3" customFormat="1" ht="7" customHeight="1" thickBot="1">
      <c r="B31" s="94"/>
      <c r="C31" s="32"/>
      <c r="D31" s="33"/>
      <c r="E31" s="6"/>
      <c r="F31" s="7"/>
      <c r="G31" s="8"/>
      <c r="H31" s="8"/>
      <c r="I31" s="7"/>
      <c r="J31" s="7"/>
      <c r="K31" s="8"/>
      <c r="L31" s="8"/>
      <c r="M31" s="8"/>
      <c r="N31" s="8"/>
      <c r="O31" s="9"/>
    </row>
    <row r="32" spans="2:15" s="3" customFormat="1" ht="25" customHeight="1" thickBot="1">
      <c r="B32" s="94"/>
      <c r="C32" s="22"/>
      <c r="D32" s="25"/>
      <c r="E32" s="11"/>
      <c r="F32" s="26"/>
      <c r="G32" s="116" t="s">
        <v>35</v>
      </c>
      <c r="H32" s="116"/>
      <c r="I32" s="116"/>
      <c r="J32" s="116"/>
      <c r="K32" s="117">
        <f>IF(E29*0.1&lt;40000,E29*0.1,40000)</f>
        <v>8000</v>
      </c>
      <c r="L32" s="118"/>
      <c r="M32" s="118"/>
      <c r="N32" s="119"/>
      <c r="O32" s="12"/>
    </row>
    <row r="33" spans="2:15" s="3" customFormat="1" ht="8.25" customHeight="1">
      <c r="B33" s="94"/>
      <c r="C33" s="22"/>
      <c r="D33" s="25"/>
      <c r="E33" s="11"/>
      <c r="F33" s="26"/>
      <c r="G33" s="47"/>
      <c r="H33" s="47"/>
      <c r="I33" s="47"/>
      <c r="J33" s="47"/>
      <c r="K33" s="49"/>
      <c r="L33" s="49"/>
      <c r="M33" s="49"/>
      <c r="N33" s="49"/>
      <c r="O33" s="12"/>
    </row>
    <row r="34" spans="2:15" s="3" customFormat="1" ht="19" customHeight="1">
      <c r="B34" s="94"/>
      <c r="C34" s="28"/>
      <c r="D34" s="10"/>
      <c r="E34" s="11"/>
      <c r="F34" s="22"/>
      <c r="G34" s="51" t="s">
        <v>39</v>
      </c>
      <c r="H34" s="34"/>
      <c r="K34" s="26"/>
      <c r="L34" s="26"/>
      <c r="M34" s="26"/>
      <c r="N34" s="26"/>
      <c r="O34" s="12"/>
    </row>
    <row r="35" spans="2:15" s="3" customFormat="1" ht="20.149999999999999" customHeight="1">
      <c r="B35" s="94"/>
      <c r="C35" s="22"/>
      <c r="D35" s="25"/>
      <c r="E35" s="11"/>
      <c r="F35" s="26"/>
      <c r="G35" s="120" t="s">
        <v>3</v>
      </c>
      <c r="H35" s="96"/>
      <c r="I35" s="96"/>
      <c r="J35" s="96"/>
      <c r="K35" s="97"/>
      <c r="L35" s="121" t="s">
        <v>24</v>
      </c>
      <c r="M35" s="122"/>
      <c r="N35" s="123"/>
      <c r="O35" s="12"/>
    </row>
    <row r="36" spans="2:15" s="3" customFormat="1" ht="22" customHeight="1">
      <c r="B36" s="94"/>
      <c r="C36" s="124" t="s">
        <v>25</v>
      </c>
      <c r="D36" s="35">
        <v>12000</v>
      </c>
      <c r="E36" s="11">
        <f>L36</f>
        <v>10000</v>
      </c>
      <c r="F36" s="26"/>
      <c r="G36" s="125" t="s">
        <v>26</v>
      </c>
      <c r="H36" s="126"/>
      <c r="I36" s="126"/>
      <c r="J36" s="126"/>
      <c r="K36" s="127"/>
      <c r="L36" s="128">
        <v>10000</v>
      </c>
      <c r="M36" s="129"/>
      <c r="N36" s="130"/>
      <c r="O36" s="12"/>
    </row>
    <row r="37" spans="2:15" s="3" customFormat="1" ht="22" customHeight="1">
      <c r="B37" s="94"/>
      <c r="C37" s="124"/>
      <c r="D37" s="25"/>
      <c r="E37" s="11"/>
      <c r="F37" s="26"/>
      <c r="G37" s="137" t="s">
        <v>27</v>
      </c>
      <c r="H37" s="138"/>
      <c r="I37" s="138"/>
      <c r="J37" s="138"/>
      <c r="K37" s="139"/>
      <c r="L37" s="131"/>
      <c r="M37" s="132"/>
      <c r="N37" s="133"/>
      <c r="O37" s="12"/>
    </row>
    <row r="38" spans="2:15" s="3" customFormat="1" ht="22" customHeight="1">
      <c r="B38" s="94"/>
      <c r="C38" s="124"/>
      <c r="D38" s="25"/>
      <c r="E38" s="11"/>
      <c r="F38" s="26"/>
      <c r="G38" s="140" t="s">
        <v>28</v>
      </c>
      <c r="H38" s="141"/>
      <c r="I38" s="141"/>
      <c r="J38" s="141"/>
      <c r="K38" s="142"/>
      <c r="L38" s="131"/>
      <c r="M38" s="132"/>
      <c r="N38" s="133"/>
      <c r="O38" s="12"/>
    </row>
    <row r="39" spans="2:15" s="3" customFormat="1" ht="22" customHeight="1">
      <c r="B39" s="94"/>
      <c r="C39" s="22"/>
      <c r="D39" s="25"/>
      <c r="E39" s="11"/>
      <c r="F39" s="26"/>
      <c r="G39" s="137" t="s">
        <v>29</v>
      </c>
      <c r="H39" s="138"/>
      <c r="I39" s="138"/>
      <c r="J39" s="138"/>
      <c r="K39" s="139"/>
      <c r="L39" s="131"/>
      <c r="M39" s="132"/>
      <c r="N39" s="133"/>
      <c r="O39" s="12"/>
    </row>
    <row r="40" spans="2:15" s="3" customFormat="1" ht="22" customHeight="1">
      <c r="B40" s="94"/>
      <c r="C40" s="22"/>
      <c r="D40" s="25"/>
      <c r="E40" s="11"/>
      <c r="F40" s="26"/>
      <c r="G40" s="140" t="s">
        <v>30</v>
      </c>
      <c r="H40" s="141"/>
      <c r="I40" s="141"/>
      <c r="J40" s="141"/>
      <c r="K40" s="142"/>
      <c r="L40" s="131"/>
      <c r="M40" s="132"/>
      <c r="N40" s="133"/>
      <c r="O40" s="12"/>
    </row>
    <row r="41" spans="2:15" s="3" customFormat="1" ht="40" customHeight="1">
      <c r="B41" s="94"/>
      <c r="C41" s="22"/>
      <c r="D41" s="25"/>
      <c r="E41" s="11"/>
      <c r="F41" s="26"/>
      <c r="G41" s="143" t="s">
        <v>31</v>
      </c>
      <c r="H41" s="144"/>
      <c r="I41" s="144"/>
      <c r="J41" s="144"/>
      <c r="K41" s="145"/>
      <c r="L41" s="134"/>
      <c r="M41" s="135"/>
      <c r="N41" s="136"/>
      <c r="O41" s="12"/>
    </row>
    <row r="42" spans="2:15" s="3" customFormat="1" ht="6.65" customHeight="1">
      <c r="B42" s="94"/>
      <c r="C42" s="28"/>
      <c r="D42" s="10"/>
      <c r="E42" s="11"/>
      <c r="F42" s="36"/>
      <c r="G42" s="34"/>
      <c r="H42" s="34"/>
      <c r="K42" s="26"/>
      <c r="L42" s="26"/>
      <c r="M42" s="26"/>
      <c r="N42" s="26"/>
      <c r="O42" s="12"/>
    </row>
    <row r="43" spans="2:15" s="3" customFormat="1" ht="18" customHeight="1">
      <c r="B43" s="94"/>
      <c r="C43" s="154" t="s">
        <v>23</v>
      </c>
      <c r="D43" s="159">
        <f>D36</f>
        <v>12000</v>
      </c>
      <c r="E43" s="156">
        <f>L36</f>
        <v>10000</v>
      </c>
      <c r="F43" s="75"/>
      <c r="G43" s="76"/>
      <c r="H43" s="76"/>
      <c r="I43" s="64"/>
      <c r="J43" s="64"/>
      <c r="K43" s="69" t="s">
        <v>48</v>
      </c>
      <c r="L43" s="65"/>
      <c r="M43" s="85">
        <f>K32</f>
        <v>8000</v>
      </c>
      <c r="N43" s="85"/>
      <c r="O43" s="70"/>
    </row>
    <row r="44" spans="2:15" s="3" customFormat="1" ht="18" customHeight="1">
      <c r="B44" s="94"/>
      <c r="C44" s="158"/>
      <c r="D44" s="160"/>
      <c r="E44" s="161"/>
      <c r="F44" s="36"/>
      <c r="G44" s="77"/>
      <c r="H44" s="77"/>
      <c r="I44" s="58"/>
      <c r="J44" s="58"/>
      <c r="K44" s="61" t="s">
        <v>49</v>
      </c>
      <c r="L44" s="78"/>
      <c r="M44" s="84">
        <f>IF(L36&gt;K32,L36-K32,0)</f>
        <v>2000</v>
      </c>
      <c r="N44" s="84"/>
      <c r="O44" s="12"/>
    </row>
    <row r="45" spans="2:15" s="3" customFormat="1" ht="18" customHeight="1">
      <c r="B45" s="108" t="s">
        <v>32</v>
      </c>
      <c r="C45" s="146"/>
      <c r="D45" s="149">
        <f>D29+D43</f>
        <v>132000</v>
      </c>
      <c r="E45" s="151">
        <f>E29+E43</f>
        <v>90000</v>
      </c>
      <c r="F45" s="44"/>
      <c r="G45" s="79"/>
      <c r="H45" s="79"/>
      <c r="I45" s="52"/>
      <c r="J45" s="52"/>
      <c r="K45" s="54" t="s">
        <v>50</v>
      </c>
      <c r="L45" s="7"/>
      <c r="M45" s="83">
        <f>IF(M29+M43&lt;400000,M29+M43,400000)</f>
        <v>33000</v>
      </c>
      <c r="N45" s="83"/>
      <c r="O45" s="9"/>
    </row>
    <row r="46" spans="2:15" s="3" customFormat="1" ht="18" customHeight="1" thickBot="1">
      <c r="B46" s="147"/>
      <c r="C46" s="148"/>
      <c r="D46" s="150"/>
      <c r="E46" s="152"/>
      <c r="F46" s="80"/>
      <c r="G46" s="20"/>
      <c r="H46" s="20"/>
      <c r="I46" s="20"/>
      <c r="J46" s="20"/>
      <c r="K46" s="81" t="s">
        <v>51</v>
      </c>
      <c r="L46" s="20"/>
      <c r="M46" s="153">
        <f>M30+M44</f>
        <v>57000</v>
      </c>
      <c r="N46" s="153"/>
      <c r="O46" s="21"/>
    </row>
    <row r="47" spans="2:15" s="3" customFormat="1" ht="30" customHeight="1">
      <c r="B47" s="112" t="s">
        <v>36</v>
      </c>
      <c r="C47" s="113"/>
      <c r="D47" s="41">
        <f>D45</f>
        <v>132000</v>
      </c>
      <c r="E47" s="11">
        <f>E45</f>
        <v>90000</v>
      </c>
      <c r="F47" s="36"/>
      <c r="O47" s="12"/>
    </row>
    <row r="48" spans="2:15" s="3" customFormat="1" ht="30" customHeight="1">
      <c r="B48" s="114" t="s">
        <v>33</v>
      </c>
      <c r="C48" s="42" t="s">
        <v>34</v>
      </c>
      <c r="D48" s="43">
        <f>D11</f>
        <v>90000</v>
      </c>
      <c r="E48" s="82">
        <v>57000</v>
      </c>
      <c r="F48" s="44"/>
      <c r="G48" s="8"/>
      <c r="H48" s="8"/>
      <c r="I48" s="8"/>
      <c r="J48" s="8"/>
      <c r="K48" s="8"/>
      <c r="L48" s="8"/>
      <c r="M48" s="8"/>
      <c r="N48" s="8"/>
      <c r="O48" s="9"/>
    </row>
    <row r="49" spans="2:15" s="3" customFormat="1" ht="30" customHeight="1" thickBot="1">
      <c r="B49" s="115"/>
      <c r="C49" s="45" t="s">
        <v>37</v>
      </c>
      <c r="D49" s="37">
        <f>D9</f>
        <v>42000</v>
      </c>
      <c r="E49" s="46">
        <v>33000</v>
      </c>
      <c r="F49" s="38"/>
      <c r="G49" s="39"/>
      <c r="H49" s="39"/>
      <c r="I49" s="39"/>
      <c r="J49" s="39"/>
      <c r="K49" s="39"/>
      <c r="L49" s="39"/>
      <c r="M49" s="39"/>
      <c r="N49" s="39"/>
      <c r="O49" s="40"/>
    </row>
    <row r="50" spans="2:15" s="3" customFormat="1" ht="18" customHeight="1">
      <c r="C50" s="50" t="s">
        <v>38</v>
      </c>
      <c r="D50" s="48"/>
    </row>
    <row r="51" spans="2:15" s="3" customFormat="1" ht="18" customHeight="1">
      <c r="C51" s="50" t="s">
        <v>42</v>
      </c>
      <c r="D51" s="48"/>
    </row>
    <row r="52" spans="2:15" ht="16" customHeight="1"/>
    <row r="53" spans="2:15" ht="16" customHeight="1"/>
    <row r="54" spans="2:15" ht="16" customHeight="1"/>
    <row r="55" spans="2:15" ht="16" customHeight="1"/>
  </sheetData>
  <mergeCells count="55">
    <mergeCell ref="E45:E46"/>
    <mergeCell ref="M45:N45"/>
    <mergeCell ref="M46:N46"/>
    <mergeCell ref="C29:C30"/>
    <mergeCell ref="E29:E30"/>
    <mergeCell ref="M43:N43"/>
    <mergeCell ref="M44:N44"/>
    <mergeCell ref="C43:C44"/>
    <mergeCell ref="D43:D44"/>
    <mergeCell ref="E43:E44"/>
    <mergeCell ref="M30:N30"/>
    <mergeCell ref="D29:D30"/>
    <mergeCell ref="B47:C47"/>
    <mergeCell ref="B48:B49"/>
    <mergeCell ref="G32:J32"/>
    <mergeCell ref="K32:N32"/>
    <mergeCell ref="G35:K35"/>
    <mergeCell ref="L35:N35"/>
    <mergeCell ref="C36:C38"/>
    <mergeCell ref="G36:K36"/>
    <mergeCell ref="L36:N41"/>
    <mergeCell ref="G37:K37"/>
    <mergeCell ref="G38:K38"/>
    <mergeCell ref="G39:K39"/>
    <mergeCell ref="G40:K40"/>
    <mergeCell ref="G41:K41"/>
    <mergeCell ref="B45:C46"/>
    <mergeCell ref="D45:D46"/>
    <mergeCell ref="B11:C11"/>
    <mergeCell ref="B5:O5"/>
    <mergeCell ref="B8:C8"/>
    <mergeCell ref="F8:O8"/>
    <mergeCell ref="B9:C9"/>
    <mergeCell ref="B10:C10"/>
    <mergeCell ref="B12:C12"/>
    <mergeCell ref="B15:C15"/>
    <mergeCell ref="F15:O15"/>
    <mergeCell ref="B16:B44"/>
    <mergeCell ref="G19:I19"/>
    <mergeCell ref="J19:K19"/>
    <mergeCell ref="L19:N19"/>
    <mergeCell ref="G20:I20"/>
    <mergeCell ref="J20:K20"/>
    <mergeCell ref="L20:N20"/>
    <mergeCell ref="G25:I25"/>
    <mergeCell ref="J25:K25"/>
    <mergeCell ref="L25:N25"/>
    <mergeCell ref="G26:I26"/>
    <mergeCell ref="J26:K26"/>
    <mergeCell ref="L26:N26"/>
    <mergeCell ref="M21:N21"/>
    <mergeCell ref="M22:N22"/>
    <mergeCell ref="M27:N27"/>
    <mergeCell ref="M28:N28"/>
    <mergeCell ref="M29:N29"/>
  </mergeCells>
  <phoneticPr fontId="3"/>
  <pageMargins left="0.78740157480314965" right="0.11811023622047245" top="0.55118110236220474" bottom="0.35433070866141736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別紙４その２変更後収支予算書（食事の提供）</vt:lpstr>
      <vt:lpstr>'別紙４その２変更後収支予算書（食事の提供）'!Print_Area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2025-08-14T04:12:41Z</cp:lastPrinted>
  <dcterms:created xsi:type="dcterms:W3CDTF">2025-07-08T06:44:43Z</dcterms:created>
  <dcterms:modified xsi:type="dcterms:W3CDTF">2025-09-04T09:27:47Z</dcterms:modified>
</cp:coreProperties>
</file>