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0_1_交付要綱改正(R7.4.11)\HP修正（R7.0904）\"/>
    </mc:Choice>
  </mc:AlternateContent>
  <xr:revisionPtr revIDLastSave="0" documentId="13_ncr:1_{9491B36D-EBC6-4BE2-94FC-863AA7C25C9A}" xr6:coauthVersionLast="47" xr6:coauthVersionMax="47" xr10:uidLastSave="{00000000-0000-0000-0000-000000000000}"/>
  <bookViews>
    <workbookView xWindow="2340" yWindow="720" windowWidth="23340" windowHeight="15480" xr2:uid="{EB27EB0E-965D-4B7D-A24E-00F0F528C967}"/>
  </bookViews>
  <sheets>
    <sheet name="別紙２その２収支予算書（食事の提供）" sheetId="1" r:id="rId1"/>
  </sheets>
  <definedNames>
    <definedName name="_xlnm.Print_Area" localSheetId="0">'別紙２その２収支予算書（食事の提供）'!$B$2:$M$54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" l="1"/>
  <c r="D39" i="1"/>
  <c r="J18" i="1"/>
  <c r="D8" i="1"/>
  <c r="J29" i="1" l="1"/>
  <c r="J23" i="1"/>
  <c r="L24" i="1" s="1"/>
  <c r="L29" i="1" l="1"/>
  <c r="L30" i="1"/>
  <c r="L32" i="1" s="1"/>
  <c r="L23" i="1"/>
  <c r="D23" i="1" s="1"/>
  <c r="L25" i="1" l="1"/>
  <c r="D29" i="1"/>
  <c r="D32" i="1" s="1"/>
  <c r="L31" i="1"/>
  <c r="L33" i="1" l="1"/>
  <c r="K35" i="1"/>
  <c r="D48" i="1"/>
  <c r="D50" i="1" s="1"/>
  <c r="D10" i="1" s="1"/>
  <c r="D11" i="1" s="1"/>
  <c r="L46" i="1" l="1"/>
  <c r="L48" i="1" s="1"/>
  <c r="L47" i="1"/>
  <c r="L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 honoka</author>
    <author>takimoto naomi</author>
  </authors>
  <commentList>
    <comment ref="E14" authorId="0" shapeId="0" xr:uid="{76D72A1E-2833-41E6-A4B6-9281E2EA96DA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K35" authorId="0" shapeId="0" xr:uid="{E693CBAD-A711-4F28-A54A-699257C59123}">
      <text>
        <r>
          <rPr>
            <sz val="12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  <comment ref="D51" authorId="1" shapeId="0" xr:uid="{2F408FD8-C297-487C-904C-B0BAF198204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>自己負担等の金額を入力してください。</t>
        </r>
      </text>
    </comment>
    <comment ref="D52" authorId="1" shapeId="0" xr:uid="{76B2A684-F0AB-4946-A621-24A68BDECAE9}">
      <text>
        <r>
          <rPr>
            <sz val="14"/>
            <color indexed="81"/>
            <rFont val="MS P ゴシック"/>
            <family val="3"/>
            <charset val="128"/>
          </rPr>
          <t>交付申請額を記載してください。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<sst xmlns="http://schemas.openxmlformats.org/spreadsheetml/2006/main" count="65" uniqueCount="55">
  <si>
    <t>別紙２　その２　第２条第２号の活動（米を含む食事の提供）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rPh sb="18" eb="19">
      <t>コメ</t>
    </rPh>
    <rPh sb="20" eb="21">
      <t>フク</t>
    </rPh>
    <rPh sb="22" eb="24">
      <t>ショクジ</t>
    </rPh>
    <rPh sb="25" eb="27">
      <t>テイキョウ</t>
    </rPh>
    <phoneticPr fontId="3"/>
  </si>
  <si>
    <t>収支予算書</t>
    <rPh sb="0" eb="2">
      <t>シュウシ</t>
    </rPh>
    <rPh sb="2" eb="5">
      <t>ヨサンショ</t>
    </rPh>
    <phoneticPr fontId="3"/>
  </si>
  <si>
    <t>1 収入</t>
    <rPh sb="2" eb="4">
      <t>シュウニュウ</t>
    </rPh>
    <phoneticPr fontId="3"/>
  </si>
  <si>
    <t>項目</t>
    <rPh sb="0" eb="2">
      <t>コウモク</t>
    </rPh>
    <phoneticPr fontId="3"/>
  </si>
  <si>
    <t>金額（円）</t>
    <rPh sb="0" eb="2">
      <t>キンガク</t>
    </rPh>
    <rPh sb="3" eb="4">
      <t>エン</t>
    </rPh>
    <phoneticPr fontId="3"/>
  </si>
  <si>
    <t>内　　容</t>
    <rPh sb="0" eb="1">
      <t>ナイ</t>
    </rPh>
    <rPh sb="3" eb="4">
      <t>カタチ</t>
    </rPh>
    <phoneticPr fontId="3"/>
  </si>
  <si>
    <t>補助金</t>
    <rPh sb="0" eb="3">
      <t>ホジョキン</t>
    </rPh>
    <phoneticPr fontId="3"/>
  </si>
  <si>
    <t>生活支援ネットワーク緊急応援事業</t>
    <phoneticPr fontId="3"/>
  </si>
  <si>
    <t>その他収入</t>
    <rPh sb="2" eb="3">
      <t>タ</t>
    </rPh>
    <rPh sb="3" eb="5">
      <t>シュウニュウ</t>
    </rPh>
    <phoneticPr fontId="3"/>
  </si>
  <si>
    <t>自己負担など</t>
    <phoneticPr fontId="3"/>
  </si>
  <si>
    <t>合計</t>
    <rPh sb="0" eb="2">
      <t>ゴウケイ</t>
    </rPh>
    <phoneticPr fontId="3"/>
  </si>
  <si>
    <t>２支出</t>
    <rPh sb="1" eb="3">
      <t>シシュツ</t>
    </rPh>
    <phoneticPr fontId="3"/>
  </si>
  <si>
    <t>事業費</t>
    <rPh sb="0" eb="3">
      <t>ジギョウヒ</t>
    </rPh>
    <phoneticPr fontId="3"/>
  </si>
  <si>
    <t>○提供食数</t>
    <rPh sb="1" eb="3">
      <t>テイキョウ</t>
    </rPh>
    <rPh sb="3" eb="5">
      <t>ショクスウ</t>
    </rPh>
    <phoneticPr fontId="3"/>
  </si>
  <si>
    <t>提供人数(人)</t>
    <rPh sb="0" eb="2">
      <t>テイキョウ</t>
    </rPh>
    <rPh sb="2" eb="4">
      <t>ニンズウ</t>
    </rPh>
    <rPh sb="5" eb="6">
      <t>ニン</t>
    </rPh>
    <phoneticPr fontId="3"/>
  </si>
  <si>
    <t>回数(回)</t>
    <rPh sb="0" eb="2">
      <t>カイスウ</t>
    </rPh>
    <rPh sb="3" eb="4">
      <t>カイ</t>
    </rPh>
    <phoneticPr fontId="3"/>
  </si>
  <si>
    <t>提供延べ食数（食）</t>
    <rPh sb="0" eb="2">
      <t>テイキョウ</t>
    </rPh>
    <rPh sb="2" eb="3">
      <t>ノ</t>
    </rPh>
    <rPh sb="4" eb="5">
      <t>ショク</t>
    </rPh>
    <rPh sb="5" eb="6">
      <t>スウ</t>
    </rPh>
    <rPh sb="7" eb="8">
      <t>ショク</t>
    </rPh>
    <phoneticPr fontId="3"/>
  </si>
  <si>
    <t>賄材料費</t>
    <rPh sb="0" eb="1">
      <t>マカナ</t>
    </rPh>
    <rPh sb="1" eb="4">
      <t>ザイリョウヒ</t>
    </rPh>
    <phoneticPr fontId="3"/>
  </si>
  <si>
    <t>○米に係る経費（70g当たりの価格で算出してください。）</t>
    <rPh sb="11" eb="12">
      <t>ア</t>
    </rPh>
    <phoneticPr fontId="3"/>
  </si>
  <si>
    <t>金額
          (円)</t>
    <rPh sb="0" eb="2">
      <t>キンガク</t>
    </rPh>
    <rPh sb="14" eb="15">
      <t>エン</t>
    </rPh>
    <phoneticPr fontId="3"/>
  </si>
  <si>
    <t>提供延べ食数
         （食）</t>
    <rPh sb="0" eb="2">
      <t>テイキョウ</t>
    </rPh>
    <rPh sb="2" eb="3">
      <t>ノ</t>
    </rPh>
    <rPh sb="4" eb="6">
      <t>ショクスウ</t>
    </rPh>
    <rPh sb="17" eb="18">
      <t>ショク</t>
    </rPh>
    <phoneticPr fontId="3"/>
  </si>
  <si>
    <t>金額計
      (円)</t>
    <rPh sb="0" eb="2">
      <t>キンガク</t>
    </rPh>
    <rPh sb="2" eb="3">
      <t>ケイ</t>
    </rPh>
    <rPh sb="11" eb="12">
      <t>エン</t>
    </rPh>
    <phoneticPr fontId="3"/>
  </si>
  <si>
    <t>　米</t>
    <rPh sb="1" eb="2">
      <t>コメ</t>
    </rPh>
    <phoneticPr fontId="3"/>
  </si>
  <si>
    <t>米70ｇ</t>
    <rPh sb="0" eb="1">
      <t>コメ</t>
    </rPh>
    <phoneticPr fontId="3"/>
  </si>
  <si>
    <t>○米以外の食材に係る経費</t>
    <rPh sb="1" eb="2">
      <t>コメ</t>
    </rPh>
    <rPh sb="2" eb="4">
      <t>イガイ</t>
    </rPh>
    <phoneticPr fontId="3"/>
  </si>
  <si>
    <t>　米以外の食材</t>
    <rPh sb="1" eb="2">
      <t>コメ</t>
    </rPh>
    <rPh sb="2" eb="4">
      <t>イガイ</t>
    </rPh>
    <rPh sb="5" eb="7">
      <t>ショクザイ</t>
    </rPh>
    <phoneticPr fontId="3"/>
  </si>
  <si>
    <t>米以外の食材</t>
    <rPh sb="0" eb="1">
      <t>コメ</t>
    </rPh>
    <rPh sb="1" eb="3">
      <t>イガイ</t>
    </rPh>
    <rPh sb="4" eb="6">
      <t>ショクザイ</t>
    </rPh>
    <phoneticPr fontId="3"/>
  </si>
  <si>
    <t>小計</t>
    <rPh sb="0" eb="2">
      <t>ショウケイ</t>
    </rPh>
    <phoneticPr fontId="3"/>
  </si>
  <si>
    <t>その他需用費、役務費、使用料及び賃借料</t>
    <rPh sb="2" eb="3">
      <t>タ</t>
    </rPh>
    <rPh sb="3" eb="6">
      <t>ジュヨウヒ</t>
    </rPh>
    <rPh sb="7" eb="9">
      <t>エキム</t>
    </rPh>
    <rPh sb="9" eb="10">
      <t>ヒ</t>
    </rPh>
    <rPh sb="11" eb="14">
      <t>シヨウリョウ</t>
    </rPh>
    <rPh sb="14" eb="15">
      <t>オヨ</t>
    </rPh>
    <rPh sb="16" eb="19">
      <t>チンシャクリョウ</t>
    </rPh>
    <phoneticPr fontId="3"/>
  </si>
  <si>
    <t>その他需用費</t>
    <rPh sb="2" eb="3">
      <t>タ</t>
    </rPh>
    <rPh sb="3" eb="6">
      <t>ジュヨウヒ</t>
    </rPh>
    <phoneticPr fontId="3"/>
  </si>
  <si>
    <t>（消耗品費、燃料費、印刷製本費、光熱水費）</t>
    <rPh sb="1" eb="4">
      <t>ショウモウヒン</t>
    </rPh>
    <rPh sb="4" eb="5">
      <t>ヒ</t>
    </rPh>
    <rPh sb="6" eb="9">
      <t>ネンリョウヒ</t>
    </rPh>
    <rPh sb="10" eb="12">
      <t>インサツ</t>
    </rPh>
    <rPh sb="12" eb="14">
      <t>セイホン</t>
    </rPh>
    <rPh sb="14" eb="15">
      <t>ヒ</t>
    </rPh>
    <rPh sb="16" eb="20">
      <t>コウネツスイヒ</t>
    </rPh>
    <phoneticPr fontId="3"/>
  </si>
  <si>
    <t>役務費</t>
    <rPh sb="0" eb="2">
      <t>エキム</t>
    </rPh>
    <rPh sb="2" eb="3">
      <t>ヒ</t>
    </rPh>
    <phoneticPr fontId="3"/>
  </si>
  <si>
    <t>（通信運搬費、保管料、広告料、手数料）</t>
    <rPh sb="1" eb="3">
      <t>ツウシン</t>
    </rPh>
    <rPh sb="3" eb="6">
      <t>ウンパンヒ</t>
    </rPh>
    <rPh sb="7" eb="10">
      <t>ホカンリョウ</t>
    </rPh>
    <rPh sb="11" eb="14">
      <t>コウコクリョウ</t>
    </rPh>
    <rPh sb="15" eb="18">
      <t>テスウリョウ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</si>
  <si>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3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</si>
  <si>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4">
      <t>シヨウリョウ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3"/>
  </si>
  <si>
    <t>事業費計</t>
    <rPh sb="0" eb="3">
      <t>ジギョウヒ</t>
    </rPh>
    <rPh sb="3" eb="4">
      <t>ケイ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</si>
  <si>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</si>
  <si>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内訳</t>
    <rPh sb="0" eb="2">
      <t>ウチワケ</t>
    </rPh>
    <phoneticPr fontId="3"/>
  </si>
  <si>
    <t>補助事業者負担分</t>
    <rPh sb="0" eb="2">
      <t>ホジョ</t>
    </rPh>
    <phoneticPr fontId="3"/>
  </si>
  <si>
    <t>※賄材料費の10％の額(円)→</t>
    <phoneticPr fontId="3"/>
  </si>
  <si>
    <t>交付申請額(注２)</t>
    <phoneticPr fontId="3"/>
  </si>
  <si>
    <t>　※補助対象（注１）は、賄材料費の10%以内</t>
    <rPh sb="2" eb="4">
      <t>ホジョ</t>
    </rPh>
    <rPh sb="4" eb="6">
      <t>タイショウ</t>
    </rPh>
    <rPh sb="7" eb="8">
      <t>チュウ</t>
    </rPh>
    <rPh sb="20" eb="22">
      <t>イナイ</t>
    </rPh>
    <phoneticPr fontId="3"/>
  </si>
  <si>
    <t>（注１）課税事業者（簡易課税制度を選択した者を除く。）は、消費税及び地方消費税は補助対象外</t>
    <rPh sb="1" eb="2">
      <t>チュウ</t>
    </rPh>
    <rPh sb="4" eb="6">
      <t>カゼイ</t>
    </rPh>
    <rPh sb="6" eb="9">
      <t>ジギョウシャ</t>
    </rPh>
    <rPh sb="10" eb="12">
      <t>カンイ</t>
    </rPh>
    <rPh sb="12" eb="14">
      <t>カゼイ</t>
    </rPh>
    <rPh sb="14" eb="16">
      <t>セイド</t>
    </rPh>
    <rPh sb="17" eb="19">
      <t>センタク</t>
    </rPh>
    <rPh sb="21" eb="22">
      <t>モノ</t>
    </rPh>
    <rPh sb="23" eb="24">
      <t>ノゾ</t>
    </rPh>
    <rPh sb="29" eb="32">
      <t>ショウヒゼイ</t>
    </rPh>
    <rPh sb="32" eb="33">
      <t>オヨ</t>
    </rPh>
    <rPh sb="34" eb="36">
      <t>チホウ</t>
    </rPh>
    <rPh sb="36" eb="39">
      <t>ショウヒゼイ</t>
    </rPh>
    <rPh sb="40" eb="42">
      <t>ホジョ</t>
    </rPh>
    <rPh sb="42" eb="45">
      <t>タイショウガイ</t>
    </rPh>
    <phoneticPr fontId="3"/>
  </si>
  <si>
    <t>　※補助対象（注１）は、１食当たり７０円以内</t>
    <rPh sb="7" eb="8">
      <t>チュウ</t>
    </rPh>
    <rPh sb="13" eb="14">
      <t>ショク</t>
    </rPh>
    <rPh sb="14" eb="15">
      <t>ア</t>
    </rPh>
    <rPh sb="19" eb="20">
      <t>エン</t>
    </rPh>
    <rPh sb="20" eb="22">
      <t>イナイ</t>
    </rPh>
    <phoneticPr fontId="3"/>
  </si>
  <si>
    <t>　※補助対象（注１）は、１食当たり３０円以内</t>
    <rPh sb="7" eb="8">
      <t>チュウ</t>
    </rPh>
    <rPh sb="13" eb="14">
      <t>ショク</t>
    </rPh>
    <rPh sb="14" eb="15">
      <t>ア</t>
    </rPh>
    <rPh sb="19" eb="20">
      <t>エン</t>
    </rPh>
    <rPh sb="20" eb="22">
      <t>イナイ</t>
    </rPh>
    <phoneticPr fontId="3"/>
  </si>
  <si>
    <t>（注２）上限額40万円、千円未満端数は切り捨て</t>
    <rPh sb="1" eb="2">
      <t>チュウ</t>
    </rPh>
    <rPh sb="16" eb="18">
      <t>ハスウ</t>
    </rPh>
    <phoneticPr fontId="3"/>
  </si>
  <si>
    <t>（審査用）自己負担額</t>
    <rPh sb="1" eb="4">
      <t>シンサヨウ</t>
    </rPh>
    <rPh sb="5" eb="7">
      <t>ジコ</t>
    </rPh>
    <rPh sb="7" eb="10">
      <t>フタンガク</t>
    </rPh>
    <phoneticPr fontId="3"/>
  </si>
  <si>
    <t>(審査用）対象別上限額</t>
    <rPh sb="5" eb="8">
      <t>タイショウベツ</t>
    </rPh>
    <phoneticPr fontId="3"/>
  </si>
  <si>
    <t>（審査用）需用費等補助上限額計</t>
    <phoneticPr fontId="3"/>
  </si>
  <si>
    <t>（審査用）需用費等自己負担額計</t>
    <rPh sb="1" eb="4">
      <t>シンサヨウ</t>
    </rPh>
    <rPh sb="5" eb="8">
      <t>ジュヨウヒ</t>
    </rPh>
    <rPh sb="8" eb="9">
      <t>ナド</t>
    </rPh>
    <rPh sb="9" eb="11">
      <t>ジコ</t>
    </rPh>
    <rPh sb="11" eb="14">
      <t>フタンガク</t>
    </rPh>
    <rPh sb="14" eb="15">
      <t>ケイ</t>
    </rPh>
    <phoneticPr fontId="3"/>
  </si>
  <si>
    <t>（審査用）賄材料費補助上限額計</t>
    <phoneticPr fontId="3"/>
  </si>
  <si>
    <t>(審査用）賄材料費自己負担額計</t>
    <rPh sb="1" eb="4">
      <t>シンサヨウ</t>
    </rPh>
    <rPh sb="5" eb="6">
      <t>マカナ</t>
    </rPh>
    <rPh sb="6" eb="9">
      <t>ザイリョウヒ</t>
    </rPh>
    <rPh sb="9" eb="11">
      <t>ジコ</t>
    </rPh>
    <rPh sb="11" eb="14">
      <t>フタンガク</t>
    </rPh>
    <rPh sb="14" eb="15">
      <t>ケイ</t>
    </rPh>
    <phoneticPr fontId="3"/>
  </si>
  <si>
    <t>（審査用）補助上限額計</t>
    <phoneticPr fontId="3"/>
  </si>
  <si>
    <t>（審査用）自己負担額計</t>
    <phoneticPr fontId="3"/>
  </si>
  <si>
    <t>(審査用）自己負担額</t>
    <rPh sb="5" eb="7">
      <t>ジコ</t>
    </rPh>
    <rPh sb="7" eb="9">
      <t>フタン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</si>
</sst>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&quot;円&quot;"/>
    <numFmt numFmtId="178" formatCode="#,##0&quot;人&quot;"/>
    <numFmt numFmtId="179" formatCode="#,##0&quot;回&quot;"/>
    <numFmt numFmtId="180" formatCode="#,##0_ ;[Red]\-#,##0\ 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1.5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sz val="12"/>
      <name val="ＭＳ ゴシック"/>
      <family val="3"/>
      <charset val="128"/>
    </font>
    <font>
      <sz val="9"/>
      <color theme="2" tint="-0.499984740745262"/>
      <name val="ＭＳ ゴシック"/>
      <family val="3"/>
      <charset val="128"/>
    </font>
    <font>
      <sz val="10"/>
      <color theme="2" tint="-0.499984740745262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7" fontId="5" fillId="0" borderId="6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176" fontId="5" fillId="0" borderId="10" xfId="0" applyNumberFormat="1" applyFont="1" applyBorder="1" applyAlignment="1">
      <alignment horizontal="right" vertical="center"/>
    </xf>
    <xf numFmtId="0" fontId="5" fillId="0" borderId="11" xfId="0" applyFont="1" applyBorder="1">
      <alignment vertical="center"/>
    </xf>
    <xf numFmtId="176" fontId="5" fillId="0" borderId="14" xfId="0" applyNumberFormat="1" applyFont="1" applyBorder="1" applyAlignment="1">
      <alignment horizontal="right" vertical="center"/>
    </xf>
    <xf numFmtId="0" fontId="5" fillId="0" borderId="13" xfId="0" applyFont="1" applyBorder="1">
      <alignment vertical="center"/>
    </xf>
    <xf numFmtId="0" fontId="5" fillId="0" borderId="15" xfId="0" applyFont="1" applyBorder="1">
      <alignment vertical="center"/>
    </xf>
    <xf numFmtId="176" fontId="5" fillId="0" borderId="18" xfId="0" applyNumberFormat="1" applyFont="1" applyBorder="1" applyAlignment="1">
      <alignment horizontal="right" vertical="center"/>
    </xf>
    <xf numFmtId="177" fontId="5" fillId="0" borderId="19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>
      <alignment vertical="center"/>
    </xf>
    <xf numFmtId="177" fontId="5" fillId="0" borderId="10" xfId="0" applyNumberFormat="1" applyFont="1" applyBorder="1">
      <alignment vertical="center"/>
    </xf>
    <xf numFmtId="0" fontId="5" fillId="0" borderId="27" xfId="0" applyFont="1" applyBorder="1" applyAlignment="1">
      <alignment horizontal="center" vertical="center" wrapText="1"/>
    </xf>
    <xf numFmtId="177" fontId="5" fillId="0" borderId="0" xfId="0" applyNumberFormat="1" applyFont="1">
      <alignment vertical="center"/>
    </xf>
    <xf numFmtId="176" fontId="5" fillId="0" borderId="27" xfId="0" applyNumberFormat="1" applyFont="1" applyBorder="1" applyAlignment="1">
      <alignment horizontal="right" vertical="center"/>
    </xf>
    <xf numFmtId="178" fontId="5" fillId="0" borderId="0" xfId="0" applyNumberFormat="1" applyFont="1">
      <alignment vertical="center"/>
    </xf>
    <xf numFmtId="0" fontId="5" fillId="0" borderId="33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Alignment="1">
      <alignment horizontal="left" vertical="center"/>
    </xf>
    <xf numFmtId="177" fontId="5" fillId="0" borderId="7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right" vertical="top"/>
    </xf>
    <xf numFmtId="177" fontId="5" fillId="0" borderId="25" xfId="0" applyNumberFormat="1" applyFont="1" applyBorder="1">
      <alignment vertical="center"/>
    </xf>
    <xf numFmtId="177" fontId="5" fillId="0" borderId="13" xfId="0" applyNumberFormat="1" applyFont="1" applyBorder="1">
      <alignment vertical="center"/>
    </xf>
    <xf numFmtId="177" fontId="5" fillId="0" borderId="41" xfId="0" applyNumberFormat="1" applyFont="1" applyBorder="1">
      <alignment vertical="center"/>
    </xf>
    <xf numFmtId="0" fontId="5" fillId="0" borderId="17" xfId="0" applyFont="1" applyBorder="1">
      <alignment vertical="center"/>
    </xf>
    <xf numFmtId="0" fontId="5" fillId="0" borderId="42" xfId="0" applyFont="1" applyBorder="1">
      <alignment vertical="center"/>
    </xf>
    <xf numFmtId="38" fontId="5" fillId="0" borderId="27" xfId="1" applyFont="1" applyBorder="1" applyAlignment="1">
      <alignment vertical="center"/>
    </xf>
    <xf numFmtId="177" fontId="5" fillId="0" borderId="33" xfId="0" applyNumberFormat="1" applyFont="1" applyBorder="1">
      <alignment vertical="center"/>
    </xf>
    <xf numFmtId="0" fontId="5" fillId="0" borderId="40" xfId="0" applyFont="1" applyBorder="1">
      <alignment vertical="center"/>
    </xf>
    <xf numFmtId="176" fontId="5" fillId="2" borderId="40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80" fontId="5" fillId="0" borderId="0" xfId="0" applyNumberFormat="1" applyFont="1">
      <alignment vertical="center"/>
    </xf>
    <xf numFmtId="0" fontId="6" fillId="0" borderId="0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176" fontId="5" fillId="2" borderId="7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left" vertical="center"/>
    </xf>
    <xf numFmtId="178" fontId="9" fillId="0" borderId="0" xfId="0" applyNumberFormat="1" applyFont="1" applyBorder="1" applyAlignment="1">
      <alignment horizontal="center" vertical="center"/>
    </xf>
    <xf numFmtId="177" fontId="10" fillId="0" borderId="0" xfId="0" applyNumberFormat="1" applyFo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177" fontId="10" fillId="0" borderId="6" xfId="0" applyNumberFormat="1" applyFont="1" applyBorder="1">
      <alignment vertical="center"/>
    </xf>
    <xf numFmtId="177" fontId="10" fillId="0" borderId="6" xfId="0" applyNumberFormat="1" applyFont="1" applyBorder="1" applyAlignment="1">
      <alignment horizontal="right" vertical="center"/>
    </xf>
    <xf numFmtId="176" fontId="5" fillId="0" borderId="44" xfId="0" applyNumberFormat="1" applyFont="1" applyBorder="1" applyAlignment="1">
      <alignment horizontal="right" vertical="center"/>
    </xf>
    <xf numFmtId="0" fontId="5" fillId="0" borderId="46" xfId="0" applyFont="1" applyBorder="1" applyAlignment="1">
      <alignment horizontal="left" vertical="center"/>
    </xf>
    <xf numFmtId="0" fontId="5" fillId="0" borderId="46" xfId="0" applyFont="1" applyBorder="1">
      <alignment vertical="center"/>
    </xf>
    <xf numFmtId="177" fontId="5" fillId="0" borderId="46" xfId="0" applyNumberFormat="1" applyFont="1" applyBorder="1">
      <alignment vertical="center"/>
    </xf>
    <xf numFmtId="0" fontId="5" fillId="0" borderId="47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37" xfId="0" applyFont="1" applyBorder="1" applyAlignment="1">
      <alignment horizontal="center" vertical="center"/>
    </xf>
    <xf numFmtId="177" fontId="10" fillId="0" borderId="46" xfId="0" applyNumberFormat="1" applyFont="1" applyBorder="1">
      <alignment vertical="center"/>
    </xf>
    <xf numFmtId="177" fontId="10" fillId="0" borderId="13" xfId="0" applyNumberFormat="1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177" fontId="10" fillId="0" borderId="0" xfId="0" applyNumberFormat="1" applyFont="1" applyBorder="1">
      <alignment vertical="center"/>
    </xf>
    <xf numFmtId="177" fontId="5" fillId="0" borderId="49" xfId="0" applyNumberFormat="1" applyFont="1" applyBorder="1">
      <alignment vertical="center"/>
    </xf>
    <xf numFmtId="177" fontId="10" fillId="0" borderId="0" xfId="0" applyNumberFormat="1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9" fillId="0" borderId="46" xfId="0" applyFont="1" applyBorder="1">
      <alignment vertical="center"/>
    </xf>
    <xf numFmtId="177" fontId="10" fillId="0" borderId="19" xfId="0" applyNumberFormat="1" applyFont="1" applyBorder="1">
      <alignment vertical="center"/>
    </xf>
    <xf numFmtId="0" fontId="9" fillId="0" borderId="0" xfId="0" applyFont="1" applyAlignment="1">
      <alignment horizontal="right" vertical="center"/>
    </xf>
    <xf numFmtId="176" fontId="14" fillId="0" borderId="6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179" fontId="9" fillId="0" borderId="46" xfId="0" applyNumberFormat="1" applyFont="1" applyBorder="1" applyAlignment="1">
      <alignment horizontal="center" vertical="center"/>
    </xf>
    <xf numFmtId="179" fontId="9" fillId="0" borderId="46" xfId="0" applyNumberFormat="1" applyFont="1" applyBorder="1" applyAlignment="1">
      <alignment horizontal="right" vertical="center"/>
    </xf>
    <xf numFmtId="177" fontId="14" fillId="0" borderId="46" xfId="0" applyNumberFormat="1" applyFont="1" applyBorder="1">
      <alignment vertical="center"/>
    </xf>
    <xf numFmtId="177" fontId="9" fillId="0" borderId="46" xfId="0" applyNumberFormat="1" applyFont="1" applyBorder="1" applyAlignment="1">
      <alignment horizontal="right" vertical="center"/>
    </xf>
    <xf numFmtId="177" fontId="14" fillId="0" borderId="13" xfId="0" applyNumberFormat="1" applyFont="1" applyBorder="1">
      <alignment vertical="center"/>
    </xf>
    <xf numFmtId="177" fontId="14" fillId="0" borderId="0" xfId="0" applyNumberFormat="1" applyFont="1" applyBorder="1">
      <alignment vertical="center"/>
    </xf>
    <xf numFmtId="0" fontId="14" fillId="0" borderId="19" xfId="0" applyFont="1" applyBorder="1">
      <alignment vertical="center"/>
    </xf>
    <xf numFmtId="0" fontId="9" fillId="0" borderId="19" xfId="0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176" fontId="5" fillId="2" borderId="28" xfId="0" applyNumberFormat="1" applyFont="1" applyFill="1" applyBorder="1" applyAlignment="1">
      <alignment horizontal="right" vertical="center"/>
    </xf>
    <xf numFmtId="176" fontId="5" fillId="2" borderId="30" xfId="0" applyNumberFormat="1" applyFont="1" applyFill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9" fontId="9" fillId="0" borderId="0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35" xfId="0" applyNumberFormat="1" applyFont="1" applyBorder="1" applyAlignment="1">
      <alignment horizontal="right" vertical="center"/>
    </xf>
    <xf numFmtId="38" fontId="5" fillId="0" borderId="28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 textRotation="255"/>
    </xf>
    <xf numFmtId="38" fontId="5" fillId="0" borderId="26" xfId="1" applyFont="1" applyBorder="1" applyAlignment="1">
      <alignment horizontal="center" vertical="center" textRotation="255"/>
    </xf>
    <xf numFmtId="38" fontId="5" fillId="0" borderId="39" xfId="1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176" fontId="5" fillId="2" borderId="27" xfId="0" applyNumberFormat="1" applyFont="1" applyFill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178" fontId="9" fillId="0" borderId="6" xfId="0" applyNumberFormat="1" applyFont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right" vertical="center"/>
    </xf>
    <xf numFmtId="176" fontId="5" fillId="2" borderId="10" xfId="0" applyNumberFormat="1" applyFont="1" applyFill="1" applyBorder="1" applyAlignment="1">
      <alignment horizontal="right" vertical="center"/>
    </xf>
    <xf numFmtId="176" fontId="5" fillId="2" borderId="14" xfId="0" applyNumberFormat="1" applyFont="1" applyFill="1" applyBorder="1" applyAlignment="1">
      <alignment horizontal="right" vertical="center"/>
    </xf>
    <xf numFmtId="0" fontId="5" fillId="0" borderId="3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7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5" fillId="0" borderId="44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0" fontId="5" fillId="0" borderId="38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 textRotation="255"/>
    </xf>
    <xf numFmtId="38" fontId="5" fillId="0" borderId="43" xfId="1" applyFont="1" applyBorder="1" applyAlignment="1">
      <alignment horizontal="center" vertical="center" textRotation="255"/>
    </xf>
    <xf numFmtId="0" fontId="6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5" fillId="0" borderId="36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15C25-9996-4EE4-9127-3E150EACD481}">
  <sheetPr>
    <tabColor rgb="FFFFFF00"/>
  </sheetPr>
  <dimension ref="B1:M58"/>
  <sheetViews>
    <sheetView showZeros="0" tabSelected="1" view="pageBreakPreview" zoomScaleNormal="100" zoomScaleSheetLayoutView="100" workbookViewId="0">
      <selection activeCell="P44" sqref="P44"/>
    </sheetView>
  </sheetViews>
  <sheetFormatPr defaultColWidth="9" defaultRowHeight="13.5"/>
  <cols>
    <col min="1" max="1" width="2.25" style="1" customWidth="1"/>
    <col min="2" max="2" width="4" style="1" customWidth="1"/>
    <col min="3" max="3" width="18.625" style="1" customWidth="1"/>
    <col min="4" max="4" width="12.875" style="1" customWidth="1"/>
    <col min="5" max="5" width="1.875" style="1" customWidth="1"/>
    <col min="6" max="6" width="14.75" style="1" customWidth="1"/>
    <col min="7" max="7" width="6.375" style="1" customWidth="1"/>
    <col min="8" max="9" width="8.625" style="1" customWidth="1"/>
    <col min="10" max="10" width="7.625" style="1" customWidth="1"/>
    <col min="11" max="11" width="9.5" style="1" customWidth="1"/>
    <col min="12" max="12" width="12.625" style="1" customWidth="1"/>
    <col min="13" max="13" width="1" style="1" customWidth="1"/>
    <col min="14" max="16384" width="9" style="1"/>
  </cols>
  <sheetData>
    <row r="1" spans="2:13" ht="15.95" customHeight="1"/>
    <row r="2" spans="2:13" ht="15.95" customHeight="1">
      <c r="B2" s="1" t="s">
        <v>0</v>
      </c>
    </row>
    <row r="3" spans="2:13" ht="27" customHeight="1"/>
    <row r="4" spans="2:13" ht="21.75" customHeight="1">
      <c r="B4" s="89" t="s">
        <v>1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2:13" ht="11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15.95" customHeight="1" thickBot="1">
      <c r="B6" s="3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2:13" ht="20.100000000000001" customHeight="1">
      <c r="B7" s="90" t="s">
        <v>3</v>
      </c>
      <c r="C7" s="91"/>
      <c r="D7" s="4" t="s">
        <v>4</v>
      </c>
      <c r="E7" s="91" t="s">
        <v>5</v>
      </c>
      <c r="F7" s="91"/>
      <c r="G7" s="91"/>
      <c r="H7" s="91"/>
      <c r="I7" s="91"/>
      <c r="J7" s="91"/>
      <c r="K7" s="91"/>
      <c r="L7" s="91"/>
      <c r="M7" s="92"/>
    </row>
    <row r="8" spans="2:13" ht="30" customHeight="1">
      <c r="B8" s="93" t="s">
        <v>6</v>
      </c>
      <c r="C8" s="94"/>
      <c r="D8" s="5">
        <f>D52</f>
        <v>42000</v>
      </c>
      <c r="E8" s="6"/>
      <c r="F8" s="7" t="s">
        <v>7</v>
      </c>
      <c r="G8" s="7"/>
      <c r="H8" s="7"/>
      <c r="I8" s="7"/>
      <c r="J8" s="7"/>
      <c r="K8" s="7"/>
      <c r="L8" s="7"/>
      <c r="M8" s="8"/>
    </row>
    <row r="9" spans="2:13" ht="9" customHeight="1">
      <c r="B9" s="95"/>
      <c r="C9" s="96"/>
      <c r="D9" s="9"/>
      <c r="E9" s="3"/>
      <c r="F9" s="3"/>
      <c r="G9" s="3"/>
      <c r="H9" s="3"/>
      <c r="I9" s="3"/>
      <c r="J9" s="3"/>
      <c r="K9" s="3"/>
      <c r="L9" s="3"/>
      <c r="M9" s="10"/>
    </row>
    <row r="10" spans="2:13" ht="30" customHeight="1">
      <c r="B10" s="104" t="s">
        <v>8</v>
      </c>
      <c r="C10" s="105"/>
      <c r="D10" s="11">
        <f>D51</f>
        <v>90000</v>
      </c>
      <c r="E10" s="12"/>
      <c r="F10" s="12" t="s">
        <v>9</v>
      </c>
      <c r="G10" s="12"/>
      <c r="H10" s="12"/>
      <c r="I10" s="12"/>
      <c r="J10" s="12"/>
      <c r="K10" s="12"/>
      <c r="L10" s="12"/>
      <c r="M10" s="13"/>
    </row>
    <row r="11" spans="2:13" ht="30" customHeight="1" thickBot="1">
      <c r="B11" s="106" t="s">
        <v>10</v>
      </c>
      <c r="C11" s="107"/>
      <c r="D11" s="14">
        <f>SUM(D8:D10)</f>
        <v>132000</v>
      </c>
      <c r="E11" s="15"/>
      <c r="F11" s="16"/>
      <c r="G11" s="16"/>
      <c r="H11" s="16"/>
      <c r="I11" s="16"/>
      <c r="J11" s="16"/>
      <c r="K11" s="16"/>
      <c r="L11" s="16"/>
      <c r="M11" s="17"/>
    </row>
    <row r="12" spans="2:13" ht="9.9499999999999993" customHeigh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ht="15.95" customHeight="1" thickBot="1">
      <c r="B13" s="3" t="s">
        <v>11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2:13" ht="15.95" customHeight="1">
      <c r="B14" s="90" t="s">
        <v>3</v>
      </c>
      <c r="C14" s="108"/>
      <c r="D14" s="18" t="s">
        <v>4</v>
      </c>
      <c r="E14" s="109" t="s">
        <v>5</v>
      </c>
      <c r="F14" s="91"/>
      <c r="G14" s="91"/>
      <c r="H14" s="91"/>
      <c r="I14" s="91"/>
      <c r="J14" s="91"/>
      <c r="K14" s="91"/>
      <c r="L14" s="91"/>
      <c r="M14" s="92"/>
    </row>
    <row r="15" spans="2:13" ht="5.45" customHeight="1">
      <c r="B15" s="110" t="s">
        <v>12</v>
      </c>
      <c r="C15" s="19"/>
      <c r="D15" s="20"/>
      <c r="E15" s="3"/>
      <c r="F15" s="3"/>
      <c r="G15" s="3"/>
      <c r="H15" s="3"/>
      <c r="I15" s="3"/>
      <c r="J15" s="3"/>
      <c r="K15" s="3"/>
      <c r="L15" s="3"/>
      <c r="M15" s="10"/>
    </row>
    <row r="16" spans="2:13" ht="20.100000000000001" customHeight="1">
      <c r="B16" s="111"/>
      <c r="C16" s="19"/>
      <c r="D16" s="9"/>
      <c r="E16" s="3"/>
      <c r="F16" s="3" t="s">
        <v>13</v>
      </c>
      <c r="G16" s="3"/>
      <c r="H16" s="3"/>
      <c r="I16" s="3"/>
      <c r="J16" s="3"/>
      <c r="K16" s="3"/>
      <c r="L16" s="3"/>
      <c r="M16" s="10"/>
    </row>
    <row r="17" spans="2:13" ht="20.100000000000001" customHeight="1">
      <c r="B17" s="111"/>
      <c r="C17" s="19"/>
      <c r="D17" s="9"/>
      <c r="E17" s="3"/>
      <c r="F17" s="113" t="s">
        <v>14</v>
      </c>
      <c r="G17" s="113"/>
      <c r="H17" s="113" t="s">
        <v>15</v>
      </c>
      <c r="I17" s="113"/>
      <c r="J17" s="114" t="s">
        <v>16</v>
      </c>
      <c r="K17" s="114"/>
      <c r="L17" s="114"/>
      <c r="M17" s="10"/>
    </row>
    <row r="18" spans="2:13" ht="24" customHeight="1">
      <c r="B18" s="111"/>
      <c r="C18" s="19"/>
      <c r="D18" s="9"/>
      <c r="E18" s="3"/>
      <c r="F18" s="115">
        <v>100</v>
      </c>
      <c r="G18" s="115"/>
      <c r="H18" s="115">
        <v>3</v>
      </c>
      <c r="I18" s="115"/>
      <c r="J18" s="87">
        <f>F18*H18</f>
        <v>300</v>
      </c>
      <c r="K18" s="116"/>
      <c r="L18" s="88"/>
      <c r="M18" s="10"/>
    </row>
    <row r="19" spans="2:13" ht="12.75" customHeight="1">
      <c r="B19" s="111"/>
      <c r="C19" s="19"/>
      <c r="D19" s="9"/>
      <c r="E19" s="3"/>
      <c r="F19" s="3"/>
      <c r="G19" s="3"/>
      <c r="H19" s="3"/>
      <c r="I19" s="3"/>
      <c r="J19" s="3"/>
      <c r="K19" s="3"/>
      <c r="L19" s="3"/>
      <c r="M19" s="10"/>
    </row>
    <row r="20" spans="2:13" ht="20.100000000000001" customHeight="1">
      <c r="B20" s="111"/>
      <c r="C20" s="19" t="s">
        <v>17</v>
      </c>
      <c r="D20" s="9"/>
      <c r="E20" s="3"/>
      <c r="F20" s="3" t="s">
        <v>18</v>
      </c>
      <c r="G20" s="3"/>
      <c r="H20" s="3"/>
      <c r="I20" s="3"/>
      <c r="J20" s="3"/>
      <c r="K20" s="3"/>
      <c r="L20" s="3"/>
      <c r="M20" s="10"/>
    </row>
    <row r="21" spans="2:13" ht="20.100000000000001" customHeight="1">
      <c r="B21" s="111"/>
      <c r="C21" s="19"/>
      <c r="D21" s="9"/>
      <c r="E21" s="3"/>
      <c r="F21" s="43" t="s">
        <v>43</v>
      </c>
      <c r="G21" s="3"/>
      <c r="H21" s="3"/>
      <c r="I21" s="3"/>
      <c r="J21" s="3"/>
      <c r="K21" s="3"/>
      <c r="L21" s="3"/>
      <c r="M21" s="10"/>
    </row>
    <row r="22" spans="2:13" ht="30.75" customHeight="1">
      <c r="B22" s="111"/>
      <c r="C22" s="19"/>
      <c r="D22" s="9"/>
      <c r="E22" s="3"/>
      <c r="F22" s="117"/>
      <c r="G22" s="118"/>
      <c r="H22" s="81" t="s">
        <v>19</v>
      </c>
      <c r="I22" s="82"/>
      <c r="J22" s="81" t="s">
        <v>20</v>
      </c>
      <c r="K22" s="83"/>
      <c r="L22" s="21" t="s">
        <v>21</v>
      </c>
      <c r="M22" s="10"/>
    </row>
    <row r="23" spans="2:13" ht="30.95" customHeight="1">
      <c r="B23" s="111"/>
      <c r="C23" s="19" t="s">
        <v>22</v>
      </c>
      <c r="D23" s="9">
        <f>L23</f>
        <v>30000</v>
      </c>
      <c r="E23" s="22"/>
      <c r="F23" s="84" t="s">
        <v>23</v>
      </c>
      <c r="G23" s="82"/>
      <c r="H23" s="85">
        <v>100</v>
      </c>
      <c r="I23" s="86"/>
      <c r="J23" s="87">
        <f>J18</f>
        <v>300</v>
      </c>
      <c r="K23" s="88"/>
      <c r="L23" s="23">
        <f>H23*J23</f>
        <v>30000</v>
      </c>
      <c r="M23" s="10"/>
    </row>
    <row r="24" spans="2:13" ht="17.100000000000001" customHeight="1">
      <c r="B24" s="111"/>
      <c r="C24" s="19"/>
      <c r="D24" s="9"/>
      <c r="E24" s="3"/>
      <c r="F24" s="3"/>
      <c r="G24" s="3"/>
      <c r="H24" s="22"/>
      <c r="I24" s="24"/>
      <c r="J24" s="119" t="s">
        <v>47</v>
      </c>
      <c r="K24" s="119"/>
      <c r="L24" s="51">
        <f>IF(70*J23&lt;400000,70*J23,400000)</f>
        <v>21000</v>
      </c>
      <c r="M24" s="10"/>
    </row>
    <row r="25" spans="2:13" ht="17.100000000000001" customHeight="1">
      <c r="B25" s="111"/>
      <c r="C25" s="19"/>
      <c r="D25" s="9"/>
      <c r="E25" s="3"/>
      <c r="F25" s="3"/>
      <c r="G25" s="3"/>
      <c r="H25" s="22"/>
      <c r="I25" s="24"/>
      <c r="J25" s="47"/>
      <c r="K25" s="70" t="s">
        <v>46</v>
      </c>
      <c r="L25" s="48">
        <f>IF(L23&gt;L24,L23-L24,0)</f>
        <v>9000</v>
      </c>
      <c r="M25" s="10"/>
    </row>
    <row r="26" spans="2:13" ht="20.100000000000001" customHeight="1">
      <c r="B26" s="111"/>
      <c r="C26" s="19"/>
      <c r="D26" s="9"/>
      <c r="E26" s="3"/>
      <c r="F26" s="3" t="s">
        <v>24</v>
      </c>
      <c r="G26" s="3"/>
      <c r="H26" s="3"/>
      <c r="I26" s="3"/>
      <c r="J26" s="3"/>
      <c r="K26" s="3"/>
      <c r="L26" s="3"/>
      <c r="M26" s="10"/>
    </row>
    <row r="27" spans="2:13" ht="20.100000000000001" customHeight="1">
      <c r="B27" s="111"/>
      <c r="C27" s="19"/>
      <c r="D27" s="9"/>
      <c r="E27" s="3"/>
      <c r="F27" s="43" t="s">
        <v>44</v>
      </c>
      <c r="G27" s="3"/>
      <c r="H27" s="3"/>
      <c r="I27" s="3"/>
      <c r="J27" s="3"/>
      <c r="K27" s="3"/>
      <c r="L27" s="3"/>
      <c r="M27" s="10"/>
    </row>
    <row r="28" spans="2:13" ht="30.75" customHeight="1">
      <c r="B28" s="111"/>
      <c r="C28" s="19"/>
      <c r="D28" s="9"/>
      <c r="E28" s="22"/>
      <c r="F28" s="117"/>
      <c r="G28" s="118"/>
      <c r="H28" s="81" t="s">
        <v>19</v>
      </c>
      <c r="I28" s="82"/>
      <c r="J28" s="81" t="s">
        <v>20</v>
      </c>
      <c r="K28" s="83"/>
      <c r="L28" s="21" t="s">
        <v>21</v>
      </c>
      <c r="M28" s="10"/>
    </row>
    <row r="29" spans="2:13" ht="30.6" customHeight="1">
      <c r="B29" s="111"/>
      <c r="C29" s="19" t="s">
        <v>25</v>
      </c>
      <c r="D29" s="9">
        <f>L29</f>
        <v>90000</v>
      </c>
      <c r="E29" s="3"/>
      <c r="F29" s="84" t="s">
        <v>26</v>
      </c>
      <c r="G29" s="82"/>
      <c r="H29" s="85">
        <v>300</v>
      </c>
      <c r="I29" s="86"/>
      <c r="J29" s="87">
        <f>J18</f>
        <v>300</v>
      </c>
      <c r="K29" s="88"/>
      <c r="L29" s="23">
        <f>H29*J29</f>
        <v>90000</v>
      </c>
      <c r="M29" s="10"/>
    </row>
    <row r="30" spans="2:13" ht="17.100000000000001" customHeight="1">
      <c r="B30" s="111"/>
      <c r="C30" s="19"/>
      <c r="D30" s="9"/>
      <c r="E30" s="3"/>
      <c r="F30" s="49"/>
      <c r="G30" s="49"/>
      <c r="H30" s="50"/>
      <c r="I30" s="71"/>
      <c r="J30" s="71"/>
      <c r="K30" s="72" t="s">
        <v>47</v>
      </c>
      <c r="L30" s="52">
        <f>IF(30*J29&lt;400000,30*J29,400000)</f>
        <v>9000</v>
      </c>
      <c r="M30" s="10"/>
    </row>
    <row r="31" spans="2:13" ht="16.5" customHeight="1">
      <c r="B31" s="111"/>
      <c r="C31" s="19"/>
      <c r="D31" s="9"/>
      <c r="E31" s="3"/>
      <c r="F31" s="3"/>
      <c r="G31" s="3"/>
      <c r="H31" s="22"/>
      <c r="I31" s="67"/>
      <c r="J31" s="97" t="s">
        <v>54</v>
      </c>
      <c r="K31" s="97"/>
      <c r="L31" s="64">
        <f>IF(L29&gt;L30,L29-L30,0)</f>
        <v>81000</v>
      </c>
      <c r="M31" s="10"/>
    </row>
    <row r="32" spans="2:13" ht="18" customHeight="1">
      <c r="B32" s="111"/>
      <c r="C32" s="132" t="s">
        <v>27</v>
      </c>
      <c r="D32" s="134">
        <f>SUM(D15:D31)</f>
        <v>120000</v>
      </c>
      <c r="E32" s="55"/>
      <c r="F32" s="55"/>
      <c r="G32" s="55"/>
      <c r="H32" s="56"/>
      <c r="I32" s="68"/>
      <c r="J32" s="73"/>
      <c r="K32" s="74" t="s">
        <v>50</v>
      </c>
      <c r="L32" s="60">
        <f>IF(L24+L30&lt;400000,L24+L30,400000)</f>
        <v>30000</v>
      </c>
      <c r="M32" s="57"/>
    </row>
    <row r="33" spans="2:13" ht="18" customHeight="1">
      <c r="B33" s="111"/>
      <c r="C33" s="133"/>
      <c r="D33" s="135"/>
      <c r="E33" s="31"/>
      <c r="F33" s="12"/>
      <c r="G33" s="12"/>
      <c r="H33" s="31"/>
      <c r="I33" s="98" t="s">
        <v>51</v>
      </c>
      <c r="J33" s="98"/>
      <c r="K33" s="98"/>
      <c r="L33" s="61">
        <f>L31+L25</f>
        <v>90000</v>
      </c>
      <c r="M33" s="13"/>
    </row>
    <row r="34" spans="2:13" ht="6.6" customHeight="1" thickBot="1">
      <c r="B34" s="111"/>
      <c r="C34" s="25"/>
      <c r="D34" s="5"/>
      <c r="E34" s="6"/>
      <c r="F34" s="7"/>
      <c r="G34" s="7"/>
      <c r="H34" s="6"/>
      <c r="I34" s="7"/>
      <c r="J34" s="7"/>
      <c r="K34" s="7"/>
      <c r="L34" s="7"/>
      <c r="M34" s="8"/>
    </row>
    <row r="35" spans="2:13" ht="20.100000000000001" customHeight="1" thickBot="1">
      <c r="B35" s="111"/>
      <c r="C35" s="19"/>
      <c r="D35" s="9"/>
      <c r="E35" s="22"/>
      <c r="F35" s="139" t="s">
        <v>39</v>
      </c>
      <c r="G35" s="139"/>
      <c r="H35" s="139"/>
      <c r="I35" s="139"/>
      <c r="J35" s="140"/>
      <c r="K35" s="99">
        <f>IF(D32*0.1&lt;40000,D32*0.1,40000)</f>
        <v>12000</v>
      </c>
      <c r="L35" s="100"/>
      <c r="M35" s="10"/>
    </row>
    <row r="36" spans="2:13" ht="6.75" customHeight="1">
      <c r="B36" s="111"/>
      <c r="C36" s="19"/>
      <c r="D36" s="9"/>
      <c r="E36" s="22"/>
      <c r="F36" s="39"/>
      <c r="G36" s="39"/>
      <c r="H36" s="39"/>
      <c r="I36" s="39"/>
      <c r="J36" s="41"/>
      <c r="K36" s="42"/>
      <c r="L36" s="42"/>
      <c r="M36" s="10"/>
    </row>
    <row r="37" spans="2:13" ht="18" customHeight="1">
      <c r="B37" s="111"/>
      <c r="C37" s="26"/>
      <c r="D37" s="9"/>
      <c r="E37" s="19"/>
      <c r="F37" s="44" t="s">
        <v>41</v>
      </c>
      <c r="G37" s="27"/>
      <c r="H37" s="3"/>
      <c r="I37" s="22"/>
      <c r="J37" s="22"/>
      <c r="K37" s="22"/>
      <c r="L37" s="22"/>
      <c r="M37" s="10"/>
    </row>
    <row r="38" spans="2:13" s="3" customFormat="1" ht="19.7" customHeight="1">
      <c r="B38" s="111"/>
      <c r="C38" s="26"/>
      <c r="D38" s="9"/>
      <c r="E38" s="19"/>
      <c r="F38" s="101" t="s">
        <v>3</v>
      </c>
      <c r="G38" s="102"/>
      <c r="H38" s="102"/>
      <c r="I38" s="102"/>
      <c r="J38" s="102"/>
      <c r="K38" s="103"/>
      <c r="L38" s="28" t="s">
        <v>4</v>
      </c>
      <c r="M38" s="10"/>
    </row>
    <row r="39" spans="2:13" s="3" customFormat="1" ht="19.7" customHeight="1">
      <c r="B39" s="111"/>
      <c r="C39" s="146" t="s">
        <v>28</v>
      </c>
      <c r="D39" s="9">
        <f>L39</f>
        <v>12000</v>
      </c>
      <c r="E39" s="19"/>
      <c r="F39" s="126" t="s">
        <v>29</v>
      </c>
      <c r="G39" s="127"/>
      <c r="H39" s="127"/>
      <c r="I39" s="127"/>
      <c r="J39" s="127"/>
      <c r="K39" s="128"/>
      <c r="L39" s="120">
        <v>12000</v>
      </c>
      <c r="M39" s="10"/>
    </row>
    <row r="40" spans="2:13" s="3" customFormat="1" ht="19.7" customHeight="1">
      <c r="B40" s="111"/>
      <c r="C40" s="146"/>
      <c r="D40" s="9"/>
      <c r="E40" s="19"/>
      <c r="F40" s="123" t="s">
        <v>30</v>
      </c>
      <c r="G40" s="124"/>
      <c r="H40" s="124"/>
      <c r="I40" s="124"/>
      <c r="J40" s="124"/>
      <c r="K40" s="125"/>
      <c r="L40" s="121"/>
      <c r="M40" s="10"/>
    </row>
    <row r="41" spans="2:13" s="3" customFormat="1" ht="19.7" customHeight="1">
      <c r="B41" s="111"/>
      <c r="C41" s="146"/>
      <c r="D41" s="9"/>
      <c r="E41" s="19"/>
      <c r="F41" s="126" t="s">
        <v>31</v>
      </c>
      <c r="G41" s="127"/>
      <c r="H41" s="127"/>
      <c r="I41" s="127"/>
      <c r="J41" s="127"/>
      <c r="K41" s="128"/>
      <c r="L41" s="121"/>
      <c r="M41" s="10"/>
    </row>
    <row r="42" spans="2:13" s="3" customFormat="1" ht="19.7" customHeight="1">
      <c r="B42" s="111"/>
      <c r="C42" s="26"/>
      <c r="D42" s="9"/>
      <c r="E42" s="19"/>
      <c r="F42" s="123" t="s">
        <v>32</v>
      </c>
      <c r="G42" s="124"/>
      <c r="H42" s="124"/>
      <c r="I42" s="124"/>
      <c r="J42" s="124"/>
      <c r="K42" s="125"/>
      <c r="L42" s="121"/>
      <c r="M42" s="10"/>
    </row>
    <row r="43" spans="2:13" s="3" customFormat="1" ht="16.5" customHeight="1">
      <c r="B43" s="111"/>
      <c r="C43" s="26"/>
      <c r="D43" s="9"/>
      <c r="E43" s="19"/>
      <c r="F43" s="126" t="s">
        <v>33</v>
      </c>
      <c r="G43" s="127"/>
      <c r="H43" s="127"/>
      <c r="I43" s="127"/>
      <c r="J43" s="127"/>
      <c r="K43" s="128"/>
      <c r="L43" s="121"/>
      <c r="M43" s="10"/>
    </row>
    <row r="44" spans="2:13" s="3" customFormat="1" ht="36" customHeight="1">
      <c r="B44" s="111"/>
      <c r="C44" s="26"/>
      <c r="D44" s="29"/>
      <c r="E44" s="19"/>
      <c r="F44" s="129" t="s">
        <v>34</v>
      </c>
      <c r="G44" s="130"/>
      <c r="H44" s="130"/>
      <c r="I44" s="130"/>
      <c r="J44" s="130"/>
      <c r="K44" s="131"/>
      <c r="L44" s="122"/>
      <c r="M44" s="10"/>
    </row>
    <row r="45" spans="2:13" ht="9" customHeight="1">
      <c r="B45" s="111"/>
      <c r="C45" s="26"/>
      <c r="D45" s="9"/>
      <c r="E45" s="30"/>
      <c r="F45" s="27"/>
      <c r="G45" s="27"/>
      <c r="H45" s="3"/>
      <c r="I45" s="22"/>
      <c r="J45" s="6"/>
      <c r="K45" s="22"/>
      <c r="L45" s="22"/>
      <c r="M45" s="10"/>
    </row>
    <row r="46" spans="2:13" ht="18" customHeight="1">
      <c r="B46" s="111"/>
      <c r="C46" s="58"/>
      <c r="D46" s="53"/>
      <c r="E46" s="56"/>
      <c r="F46" s="54"/>
      <c r="G46" s="54"/>
      <c r="H46" s="55"/>
      <c r="I46" s="75"/>
      <c r="J46" s="75"/>
      <c r="K46" s="76" t="s">
        <v>48</v>
      </c>
      <c r="L46" s="60">
        <f>K35</f>
        <v>12000</v>
      </c>
      <c r="M46" s="57"/>
    </row>
    <row r="47" spans="2:13" ht="18" customHeight="1">
      <c r="B47" s="112"/>
      <c r="C47" s="59" t="s">
        <v>27</v>
      </c>
      <c r="D47" s="11">
        <f>L39</f>
        <v>12000</v>
      </c>
      <c r="E47" s="31"/>
      <c r="F47" s="46"/>
      <c r="G47" s="46"/>
      <c r="H47" s="12"/>
      <c r="I47" s="77"/>
      <c r="J47" s="77"/>
      <c r="K47" s="70" t="s">
        <v>49</v>
      </c>
      <c r="L47" s="61">
        <f>IF(L39&gt;K35,L39-K35,0)</f>
        <v>0</v>
      </c>
      <c r="M47" s="13"/>
    </row>
    <row r="48" spans="2:13" ht="17.100000000000001" customHeight="1">
      <c r="B48" s="93" t="s">
        <v>35</v>
      </c>
      <c r="C48" s="141"/>
      <c r="D48" s="144">
        <f>D32+D47</f>
        <v>132000</v>
      </c>
      <c r="E48" s="30"/>
      <c r="F48" s="62"/>
      <c r="G48" s="62"/>
      <c r="H48" s="63"/>
      <c r="I48" s="78"/>
      <c r="J48" s="78"/>
      <c r="K48" s="72" t="s">
        <v>52</v>
      </c>
      <c r="L48" s="66">
        <f>IF(L32+L46&lt;400000,L32+L46,400000)</f>
        <v>42000</v>
      </c>
      <c r="M48" s="10"/>
    </row>
    <row r="49" spans="2:13" ht="17.100000000000001" customHeight="1" thickBot="1">
      <c r="B49" s="142"/>
      <c r="C49" s="143"/>
      <c r="D49" s="145"/>
      <c r="E49" s="65"/>
      <c r="F49" s="16"/>
      <c r="G49" s="16"/>
      <c r="H49" s="16"/>
      <c r="I49" s="79"/>
      <c r="J49" s="79"/>
      <c r="K49" s="80" t="s">
        <v>53</v>
      </c>
      <c r="L49" s="69">
        <f>L33+L47</f>
        <v>90000</v>
      </c>
      <c r="M49" s="17"/>
    </row>
    <row r="50" spans="2:13" ht="30" customHeight="1">
      <c r="B50" s="104" t="s">
        <v>36</v>
      </c>
      <c r="C50" s="136"/>
      <c r="D50" s="9">
        <f>D48</f>
        <v>132000</v>
      </c>
      <c r="E50" s="30"/>
      <c r="F50" s="3"/>
      <c r="G50" s="3"/>
      <c r="H50" s="3"/>
      <c r="I50" s="3"/>
      <c r="J50" s="3"/>
      <c r="K50" s="3"/>
      <c r="L50" s="3"/>
      <c r="M50" s="10"/>
    </row>
    <row r="51" spans="2:13" ht="30" customHeight="1">
      <c r="B51" s="137" t="s">
        <v>37</v>
      </c>
      <c r="C51" s="35" t="s">
        <v>38</v>
      </c>
      <c r="D51" s="45">
        <v>90000</v>
      </c>
      <c r="E51" s="36"/>
      <c r="F51" s="7"/>
      <c r="G51" s="7"/>
      <c r="H51" s="7"/>
      <c r="I51" s="7"/>
      <c r="J51" s="7"/>
      <c r="K51" s="7"/>
      <c r="L51" s="7"/>
      <c r="M51" s="8"/>
    </row>
    <row r="52" spans="2:13" ht="30" customHeight="1" thickBot="1">
      <c r="B52" s="138"/>
      <c r="C52" s="37" t="s">
        <v>40</v>
      </c>
      <c r="D52" s="38">
        <v>42000</v>
      </c>
      <c r="E52" s="32"/>
      <c r="F52" s="33"/>
      <c r="G52" s="33"/>
      <c r="H52" s="33"/>
      <c r="I52" s="33"/>
      <c r="J52" s="33"/>
      <c r="K52" s="33"/>
      <c r="L52" s="33"/>
      <c r="M52" s="34"/>
    </row>
    <row r="53" spans="2:13" s="3" customFormat="1" ht="18" customHeight="1">
      <c r="C53" s="43" t="s">
        <v>42</v>
      </c>
      <c r="D53" s="40"/>
    </row>
    <row r="54" spans="2:13" s="3" customFormat="1" ht="18" customHeight="1">
      <c r="C54" s="43" t="s">
        <v>45</v>
      </c>
      <c r="D54" s="40"/>
    </row>
    <row r="55" spans="2:13" ht="15.95" customHeight="1"/>
    <row r="56" spans="2:13" ht="15.95" customHeight="1"/>
    <row r="57" spans="2:13" ht="15.95" customHeight="1"/>
    <row r="58" spans="2:13" ht="15.95" customHeight="1"/>
  </sheetData>
  <mergeCells count="48">
    <mergeCell ref="C32:C33"/>
    <mergeCell ref="D32:D33"/>
    <mergeCell ref="B50:C50"/>
    <mergeCell ref="B51:B52"/>
    <mergeCell ref="F35:J35"/>
    <mergeCell ref="B48:C49"/>
    <mergeCell ref="D48:D49"/>
    <mergeCell ref="C39:C41"/>
    <mergeCell ref="F39:K39"/>
    <mergeCell ref="L39:L44"/>
    <mergeCell ref="F40:K40"/>
    <mergeCell ref="F41:K41"/>
    <mergeCell ref="F42:K42"/>
    <mergeCell ref="F43:K43"/>
    <mergeCell ref="F44:K44"/>
    <mergeCell ref="J31:K31"/>
    <mergeCell ref="I33:K33"/>
    <mergeCell ref="K35:L35"/>
    <mergeCell ref="F38:K38"/>
    <mergeCell ref="B10:C10"/>
    <mergeCell ref="B11:C11"/>
    <mergeCell ref="B14:C14"/>
    <mergeCell ref="E14:M14"/>
    <mergeCell ref="B15:B47"/>
    <mergeCell ref="F17:G17"/>
    <mergeCell ref="H17:I17"/>
    <mergeCell ref="J17:L17"/>
    <mergeCell ref="F18:G18"/>
    <mergeCell ref="H18:I18"/>
    <mergeCell ref="J18:L18"/>
    <mergeCell ref="F22:G22"/>
    <mergeCell ref="B4:M4"/>
    <mergeCell ref="B7:C7"/>
    <mergeCell ref="E7:M7"/>
    <mergeCell ref="B8:C8"/>
    <mergeCell ref="B9:C9"/>
    <mergeCell ref="H22:I22"/>
    <mergeCell ref="J22:K22"/>
    <mergeCell ref="F29:G29"/>
    <mergeCell ref="H29:I29"/>
    <mergeCell ref="J29:K29"/>
    <mergeCell ref="F23:G23"/>
    <mergeCell ref="H23:I23"/>
    <mergeCell ref="J23:K23"/>
    <mergeCell ref="F28:G28"/>
    <mergeCell ref="H28:I28"/>
    <mergeCell ref="J28:K28"/>
    <mergeCell ref="J24:K24"/>
  </mergeCells>
  <phoneticPr fontId="3"/>
  <pageMargins left="0.98425196850393704" right="0.31496062992125984" top="0.39370078740157483" bottom="0.15748031496062992" header="0.31496062992125984" footer="0.31496062992125984"/>
  <pageSetup paperSize="9" scale="7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別紙２その２収支予算書（食事の提供）</vt:lpstr>
      <vt:lpstr>'別紙２その２収支予算書（食事の提供）'!Print_Area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honoka</dc:creator>
  <cp:lastModifiedBy>takimoto naomi</cp:lastModifiedBy>
  <cp:lastPrinted>2025-09-04T09:22:36Z</cp:lastPrinted>
  <dcterms:created xsi:type="dcterms:W3CDTF">2025-07-08T06:33:58Z</dcterms:created>
  <dcterms:modified xsi:type="dcterms:W3CDTF">2025-09-04T09:22:40Z</dcterms:modified>
</cp:coreProperties>
</file>