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10115000職員厚生課\長期保存\F_厚生担当\F2_職員住宅\F2106_管理関係■■\個別事案\川島　コンクリート剥落\２ 入札公告\"/>
    </mc:Choice>
  </mc:AlternateContent>
  <xr:revisionPtr revIDLastSave="0" documentId="13_ncr:1_{D94EABD1-502C-41F3-990D-B0DF454F0409}" xr6:coauthVersionLast="47" xr6:coauthVersionMax="47" xr10:uidLastSave="{00000000-0000-0000-0000-000000000000}"/>
  <workbookProtection workbookAlgorithmName="SHA-512" workbookHashValue="iaOrCKnwrBg959elQoB2moj9Cz0Rtno+yay1gKIGJ+6+tptRcqbS4t0IQ2D6pdKmTGQUTHpTtbEOxwFdDgqxNw==" workbookSaltValue="PFjMXpmIHgIOqxqv+2puiw==" workbookSpinCount="100000" lockStructure="1"/>
  <bookViews>
    <workbookView xWindow="-120" yWindow="-120" windowWidth="29040" windowHeight="15720" xr2:uid="{BDD8EC78-AA09-4D96-96C8-C7791606C310}"/>
  </bookViews>
  <sheets>
    <sheet name="業務費内訳書" sheetId="1" r:id="rId1"/>
  </sheets>
  <definedNames>
    <definedName name="_xlnm._FilterDatabase" localSheetId="0" hidden="1">業務費内訳書!$A$4:$O$14</definedName>
    <definedName name="_xlnm.Criteria" localSheetId="0">業務費内訳書!$O$4:$O$5</definedName>
    <definedName name="_xlnm.Print_Area" localSheetId="0">業務費内訳書!$A$1:$L$17</definedName>
    <definedName name="_xlnm.Print_Titles" localSheetId="0">業務費内訳書!$4:$8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H9" i="1"/>
  <c r="H16" i="1" s="1"/>
  <c r="M16" i="1"/>
  <c r="M15" i="1"/>
  <c r="M14" i="1"/>
  <c r="N14" i="1"/>
  <c r="G14" i="1"/>
  <c r="M13" i="1"/>
  <c r="N13" i="1"/>
  <c r="G13" i="1"/>
  <c r="M12" i="1"/>
  <c r="N12" i="1"/>
  <c r="G12" i="1"/>
  <c r="M11" i="1"/>
  <c r="N11" i="1"/>
  <c r="G11" i="1"/>
  <c r="M10" i="1"/>
  <c r="M18" i="1" s="1"/>
  <c r="N10" i="1"/>
  <c r="G10" i="1"/>
  <c r="I9" i="1"/>
  <c r="I15" i="1" s="1"/>
  <c r="I17" i="1" l="1"/>
  <c r="H17" i="1"/>
  <c r="I16" i="1"/>
</calcChain>
</file>

<file path=xl/sharedStrings.xml><?xml version="1.0" encoding="utf-8"?>
<sst xmlns="http://schemas.openxmlformats.org/spreadsheetml/2006/main" count="50" uniqueCount="34">
  <si>
    <t>金額</t>
    <rPh sb="0" eb="2">
      <t>キンガク</t>
    </rPh>
    <phoneticPr fontId="5"/>
  </si>
  <si>
    <t>&gt;0</t>
  </si>
  <si>
    <t>業務名</t>
    <rPh sb="0" eb="3">
      <t>ギョウムメイ</t>
    </rPh>
    <phoneticPr fontId="5"/>
  </si>
  <si>
    <t>業務箇所</t>
    <rPh sb="0" eb="2">
      <t>ギョウム</t>
    </rPh>
    <rPh sb="2" eb="4">
      <t>カショ</t>
    </rPh>
    <phoneticPr fontId="5"/>
  </si>
  <si>
    <t>吉野川市川島町桑村字源光寺1038-6</t>
    <rPh sb="0" eb="4">
      <t>ヨシノガワシ</t>
    </rPh>
    <rPh sb="4" eb="7">
      <t>カワシマチョウ</t>
    </rPh>
    <rPh sb="7" eb="9">
      <t>クワムラ</t>
    </rPh>
    <rPh sb="9" eb="10">
      <t>アザ</t>
    </rPh>
    <phoneticPr fontId="5"/>
  </si>
  <si>
    <t>建物名</t>
    <rPh sb="0" eb="2">
      <t>タテモノ</t>
    </rPh>
    <rPh sb="2" eb="3">
      <t>メイ</t>
    </rPh>
    <phoneticPr fontId="5"/>
  </si>
  <si>
    <t>川島職員住宅</t>
    <rPh sb="0" eb="2">
      <t>カワシマ</t>
    </rPh>
    <rPh sb="2" eb="4">
      <t>ショクイン</t>
    </rPh>
    <rPh sb="4" eb="6">
      <t>ジュウタク</t>
    </rPh>
    <phoneticPr fontId="5"/>
  </si>
  <si>
    <t>項目・工種・種別</t>
    <rPh sb="0" eb="2">
      <t>コウモク</t>
    </rPh>
    <rPh sb="6" eb="8">
      <t>シュベツ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</si>
  <si>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</si>
  <si>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</si>
  <si>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</si>
  <si>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細別内訳</t>
    <rPh sb="0" eb="2">
      <t>サイベツ</t>
    </rPh>
    <rPh sb="2" eb="4">
      <t>ウチワケ</t>
    </rPh>
    <phoneticPr fontId="5"/>
  </si>
  <si>
    <t>ネット設置業務</t>
    <rPh sb="3" eb="5">
      <t>セッチ</t>
    </rPh>
    <rPh sb="5" eb="7">
      <t>ギョウム</t>
    </rPh>
    <phoneticPr fontId="5"/>
  </si>
  <si>
    <t>式</t>
    <rPh sb="0" eb="1">
      <t>シキ</t>
    </rPh>
    <phoneticPr fontId="5"/>
  </si>
  <si>
    <t>材料費</t>
    <rPh sb="0" eb="3">
      <t>ザイリョウヒ</t>
    </rPh>
    <phoneticPr fontId="5"/>
  </si>
  <si>
    <t>㎡</t>
  </si>
  <si>
    <t>南北面ネット　400D 44本 37.5mm 40m×12m</t>
    <rPh sb="0" eb="2">
      <t>ナンボク</t>
    </rPh>
    <rPh sb="2" eb="3">
      <t>メン</t>
    </rPh>
    <rPh sb="14" eb="15">
      <t>ホン</t>
    </rPh>
    <phoneticPr fontId="5"/>
  </si>
  <si>
    <t>東西面ネット　400D 44本 37.5mm 10m×10m</t>
    <rPh sb="0" eb="2">
      <t>トウザイ</t>
    </rPh>
    <rPh sb="2" eb="3">
      <t>メン</t>
    </rPh>
    <phoneticPr fontId="5"/>
  </si>
  <si>
    <t>m</t>
  </si>
  <si>
    <t>ワイヤー　φ4mm</t>
  </si>
  <si>
    <t>個</t>
    <rPh sb="0" eb="1">
      <t>コ</t>
    </rPh>
    <phoneticPr fontId="5"/>
  </si>
  <si>
    <t>アンカースクリュー　φ8mm</t>
  </si>
  <si>
    <t>アンカーボルト　φ8mm</t>
  </si>
  <si>
    <t>諸経費</t>
    <rPh sb="0" eb="3">
      <t>ショケイヒ</t>
    </rPh>
    <phoneticPr fontId="5"/>
  </si>
  <si>
    <t>業務価格</t>
  </si>
  <si>
    <t>入札書記載金額（税抜き）</t>
    <rPh sb="0" eb="3">
      <t>ニュウサツショ</t>
    </rPh>
    <rPh sb="3" eb="5">
      <t>キサイ</t>
    </rPh>
    <rPh sb="5" eb="7">
      <t>キンガク</t>
    </rPh>
    <rPh sb="8" eb="10">
      <t>ゼイヌ</t>
    </rPh>
    <phoneticPr fontId="5"/>
  </si>
  <si>
    <t>-</t>
    <phoneticPr fontId="3"/>
  </si>
  <si>
    <t>住　　　　所</t>
  </si>
  <si>
    <t>商号又は名称</t>
  </si>
  <si>
    <t>代 表 者 名</t>
  </si>
  <si>
    <t>業 務 費 内 訳 書</t>
    <rPh sb="0" eb="1">
      <t>ゴウ</t>
    </rPh>
    <rPh sb="2" eb="3">
      <t>ツトム</t>
    </rPh>
    <rPh sb="4" eb="5">
      <t>ヒ</t>
    </rPh>
    <rPh sb="6" eb="7">
      <t>ナイ</t>
    </rPh>
    <rPh sb="8" eb="9">
      <t>ヤク</t>
    </rPh>
    <rPh sb="10" eb="11">
      <t>ショ</t>
    </rPh>
    <phoneticPr fontId="5"/>
  </si>
  <si>
    <t>川島職員住宅外壁剥落防護ネット設置業務</t>
    <rPh sb="0" eb="2">
      <t>カワシマ</t>
    </rPh>
    <rPh sb="2" eb="4">
      <t>ショクイン</t>
    </rPh>
    <rPh sb="4" eb="6">
      <t>ジュウタク</t>
    </rPh>
    <rPh sb="6" eb="8">
      <t>ガイヘキ</t>
    </rPh>
    <rPh sb="8" eb="10">
      <t>ハクラク</t>
    </rPh>
    <rPh sb="10" eb="12">
      <t>ボウゴ</t>
    </rPh>
    <rPh sb="15" eb="17">
      <t>セッチ</t>
    </rPh>
    <rPh sb="17" eb="19">
      <t>ギョウム</t>
    </rPh>
    <phoneticPr fontId="5"/>
  </si>
  <si>
    <t>調査業務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</si>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</sst>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#,##0_);\(#,##0\)"/>
  </numFmts>
  <fonts count="9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name val="ＭＳ 明朝"/>
      <family val="1"/>
    </font>
    <font>
      <sz val="6"/>
      <name val="ＭＳ Ｐゴシック"/>
      <family val="3"/>
      <charset val="128"/>
    </font>
    <font>
      <sz val="10"/>
      <name val="ＭＳ 明朝"/>
      <family val="1"/>
    </font>
    <font>
      <sz val="6"/>
      <name val="ＭＳ Ｐゴシック"/>
      <family val="3"/>
    </font>
    <font>
      <sz val="18"/>
      <name val="ＭＳ 明朝"/>
      <family val="1"/>
    </font>
    <font>
      <sz val="10"/>
      <color rgb="FFFF0000"/>
      <name val="ＭＳ 明朝"/>
      <family val="1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76" fontId="4" fillId="0" borderId="14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38" fontId="4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22" xfId="0" applyFont="1" applyBorder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176" fontId="4" fillId="0" borderId="24" xfId="0" applyNumberFormat="1" applyFont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8" fontId="4" fillId="0" borderId="9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177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176" fontId="4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 wrapText="1" shrinkToFit="1"/>
    </xf>
    <xf numFmtId="177" fontId="4" fillId="2" borderId="15" xfId="0" applyNumberFormat="1" applyFont="1" applyFill="1" applyBorder="1" applyAlignment="1">
      <alignment vertical="center"/>
    </xf>
    <xf numFmtId="177" fontId="4" fillId="2" borderId="14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49" fontId="4" fillId="0" borderId="0" xfId="0" applyNumberFormat="1" applyFont="1" applyAlignment="1">
      <alignment horizontal="distributed" vertical="center"/>
    </xf>
    <xf numFmtId="49" fontId="8" fillId="0" borderId="0" xfId="0" applyNumberFormat="1" applyFont="1" applyAlignment="1">
      <alignment horizontal="distributed" vertical="center"/>
    </xf>
    <xf numFmtId="0" fontId="4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35E2-16DC-4262-BC7D-126E58E9A3C9}">
  <sheetPr filterMode="1"/>
  <dimension ref="A1:P18"/>
  <sheetViews>
    <sheetView showGridLines="0" tabSelected="1" view="pageBreakPreview" zoomScaleSheetLayoutView="100" workbookViewId="0">
      <selection activeCell="H8" sqref="H8"/>
    </sheetView>
  </sheetViews>
  <sheetFormatPr defaultColWidth="9" defaultRowHeight="19.149999999999999" customHeight="1" outlineLevelCol="1" x14ac:dyDescent="0.15"/>
  <cols>
    <col min="1" max="1" width="2.5" style="2" customWidth="1"/>
    <col min="2" max="2" width="13.625" style="2" customWidth="1"/>
    <col min="3" max="3" width="24.25" style="2" customWidth="1"/>
    <col min="4" max="4" width="8.625" style="3" customWidth="1"/>
    <col min="5" max="5" width="5" style="2" bestFit="1" customWidth="1"/>
    <col min="6" max="7" width="12.25" style="2" hidden="1" customWidth="1"/>
    <col min="8" max="8" width="19.75" style="2" customWidth="1"/>
    <col min="9" max="9" width="9.375" style="2" hidden="1" customWidth="1"/>
    <col min="10" max="10" width="7.625" style="2" hidden="1" customWidth="1"/>
    <col min="11" max="11" width="14.125" style="4" customWidth="1"/>
    <col min="12" max="12" width="53" style="4" customWidth="1"/>
    <col min="13" max="13" width="9" style="2" hidden="1" customWidth="1" outlineLevel="1"/>
    <col min="14" max="14" width="11.375" style="2" hidden="1" customWidth="1" outlineLevel="1"/>
    <col min="15" max="15" width="9" style="2" hidden="1" customWidth="1" outlineLevel="1"/>
    <col min="16" max="16" width="10.25" style="2" bestFit="1" customWidth="1" collapsed="1"/>
    <col min="17" max="16384" width="9" style="2"/>
  </cols>
  <sheetData>
    <row r="1" spans="1:15" ht="19.149999999999999" customHeight="1" x14ac:dyDescent="0.15">
      <c r="K1" s="52" t="s">
        <v>27</v>
      </c>
      <c r="L1" s="51"/>
    </row>
    <row r="2" spans="1:15" ht="19.149999999999999" customHeight="1" x14ac:dyDescent="0.15">
      <c r="K2" s="53" t="s">
        <v>28</v>
      </c>
      <c r="L2" s="51"/>
    </row>
    <row r="3" spans="1:15" ht="19.149999999999999" customHeight="1" x14ac:dyDescent="0.15">
      <c r="K3" s="53" t="s">
        <v>29</v>
      </c>
      <c r="L3" s="51"/>
    </row>
    <row r="4" spans="1:15" ht="19.149999999999999" customHeight="1" x14ac:dyDescent="0.15">
      <c r="A4" s="1"/>
      <c r="N4" s="2" t="s">
        <v>0</v>
      </c>
      <c r="O4" s="2" t="s">
        <v>0</v>
      </c>
    </row>
    <row r="5" spans="1:15" ht="26.45" customHeight="1" thickBot="1" x14ac:dyDescent="0.2">
      <c r="A5" s="56" t="s">
        <v>30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N5" s="2">
        <v>1</v>
      </c>
      <c r="O5" s="2" t="s">
        <v>1</v>
      </c>
    </row>
    <row r="6" spans="1:15" s="8" customFormat="1" ht="18" customHeight="1" x14ac:dyDescent="0.15">
      <c r="A6" s="57" t="s">
        <v>2</v>
      </c>
      <c r="B6" s="58"/>
      <c r="C6" s="61" t="s">
        <v>31</v>
      </c>
      <c r="D6" s="61"/>
      <c r="E6" s="61"/>
      <c r="F6" s="61"/>
      <c r="G6" s="61"/>
      <c r="H6" s="62"/>
      <c r="I6" s="5"/>
      <c r="J6" s="5"/>
      <c r="K6" s="6" t="s">
        <v>3</v>
      </c>
      <c r="L6" s="7" t="s">
        <v>4</v>
      </c>
      <c r="N6" s="8">
        <v>1</v>
      </c>
    </row>
    <row r="7" spans="1:15" s="8" customFormat="1" ht="18" customHeight="1" x14ac:dyDescent="0.15">
      <c r="A7" s="59"/>
      <c r="B7" s="60"/>
      <c r="C7" s="63"/>
      <c r="D7" s="63"/>
      <c r="E7" s="63"/>
      <c r="F7" s="63"/>
      <c r="G7" s="63"/>
      <c r="H7" s="64"/>
      <c r="K7" s="9" t="s">
        <v>5</v>
      </c>
      <c r="L7" s="10" t="s">
        <v>6</v>
      </c>
      <c r="N7" s="8">
        <v>1</v>
      </c>
    </row>
    <row r="8" spans="1:15" s="8" customFormat="1" ht="45" customHeight="1" x14ac:dyDescent="0.15">
      <c r="A8" s="65" t="s">
        <v>7</v>
      </c>
      <c r="B8" s="66"/>
      <c r="C8" s="67"/>
      <c r="D8" s="11" t="s">
        <v>8</v>
      </c>
      <c r="E8" s="11" t="s">
        <v>9</v>
      </c>
      <c r="F8" s="11"/>
      <c r="G8" s="11" t="s">
        <v>10</v>
      </c>
      <c r="H8" s="11" t="s">
        <v>0</v>
      </c>
      <c r="I8" s="11" t="s">
        <v>0</v>
      </c>
      <c r="J8" s="11" t="s">
        <v>10</v>
      </c>
      <c r="K8" s="68" t="s">
        <v>11</v>
      </c>
      <c r="L8" s="69"/>
      <c r="N8" s="8">
        <v>1</v>
      </c>
    </row>
    <row r="9" spans="1:15" s="8" customFormat="1" ht="45" customHeight="1" x14ac:dyDescent="0.15">
      <c r="A9" s="12" t="s">
        <v>12</v>
      </c>
      <c r="B9" s="13"/>
      <c r="C9" s="14"/>
      <c r="D9" s="11" t="s">
        <v>13</v>
      </c>
      <c r="E9" s="15">
        <v>1</v>
      </c>
      <c r="F9" s="15"/>
      <c r="G9" s="15"/>
      <c r="H9" s="16">
        <f>SUM(H10:H14)</f>
        <v>0</v>
      </c>
      <c r="I9" s="17" t="e">
        <f>#REF!</f>
        <v>#REF!</v>
      </c>
      <c r="J9" s="18"/>
      <c r="K9" s="19"/>
      <c r="L9" s="20"/>
      <c r="N9" s="8">
        <v>1</v>
      </c>
    </row>
    <row r="10" spans="1:15" s="8" customFormat="1" ht="45" customHeight="1" x14ac:dyDescent="0.15">
      <c r="A10" s="21" t="s">
        <v>14</v>
      </c>
      <c r="B10" s="22"/>
      <c r="C10" s="23"/>
      <c r="D10" s="11" t="s">
        <v>15</v>
      </c>
      <c r="E10" s="47">
        <v>960</v>
      </c>
      <c r="F10" s="25" t="s">
        <v>32</v>
      </c>
      <c r="G10" s="26">
        <f>ROUNDDOWN((1030+1080)/2,-1)</f>
        <v>1050</v>
      </c>
      <c r="H10" s="49"/>
      <c r="I10" s="27" t="e">
        <v>#REF!</v>
      </c>
      <c r="J10" s="26">
        <v>960</v>
      </c>
      <c r="K10" s="36" t="s">
        <v>16</v>
      </c>
      <c r="L10" s="48"/>
      <c r="M10" s="8" t="e">
        <f>IF(#REF!&gt;0,1,"")</f>
        <v>#REF!</v>
      </c>
      <c r="N10" s="28" t="e">
        <f t="shared" ref="N10:N14" si="0">I10</f>
        <v>#REF!</v>
      </c>
    </row>
    <row r="11" spans="1:15" s="8" customFormat="1" ht="45" customHeight="1" x14ac:dyDescent="0.15">
      <c r="A11" s="29" t="s">
        <v>33</v>
      </c>
      <c r="B11" s="30"/>
      <c r="C11" s="31"/>
      <c r="D11" s="11" t="s">
        <v>15</v>
      </c>
      <c r="E11" s="47">
        <v>200</v>
      </c>
      <c r="F11" s="32" t="s">
        <v>32</v>
      </c>
      <c r="G11" s="33">
        <f>ROUNDDOWN((1030+1080)/2,-1)</f>
        <v>1050</v>
      </c>
      <c r="H11" s="50"/>
      <c r="I11" s="33" t="e">
        <v>#REF!</v>
      </c>
      <c r="J11" s="33">
        <v>720</v>
      </c>
      <c r="K11" s="36" t="s">
        <v>17</v>
      </c>
      <c r="L11" s="48"/>
      <c r="M11" s="8" t="e">
        <f>IF(#REF!&gt;0,1,"")</f>
        <v>#REF!</v>
      </c>
      <c r="N11" s="28" t="e">
        <f t="shared" si="0"/>
        <v>#REF!</v>
      </c>
    </row>
    <row r="12" spans="1:15" s="8" customFormat="1" ht="45" customHeight="1" x14ac:dyDescent="0.15">
      <c r="A12" s="29" t="s">
        <v>33</v>
      </c>
      <c r="B12" s="30"/>
      <c r="C12" s="31"/>
      <c r="D12" s="11" t="s">
        <v>18</v>
      </c>
      <c r="E12" s="47">
        <v>411</v>
      </c>
      <c r="F12" s="32" t="s">
        <v>32</v>
      </c>
      <c r="G12" s="33">
        <f>ROUNDDOWN((220+520)/2,-1)</f>
        <v>370</v>
      </c>
      <c r="H12" s="50"/>
      <c r="I12" s="33" t="e">
        <v>#REF!</v>
      </c>
      <c r="J12" s="33">
        <v>960</v>
      </c>
      <c r="K12" s="36" t="s">
        <v>19</v>
      </c>
      <c r="L12" s="48"/>
      <c r="M12" s="8" t="e">
        <f>IF(#REF!&gt;0,1,"")</f>
        <v>#REF!</v>
      </c>
      <c r="N12" s="28" t="e">
        <f t="shared" si="0"/>
        <v>#REF!</v>
      </c>
    </row>
    <row r="13" spans="1:15" s="8" customFormat="1" ht="45" customHeight="1" x14ac:dyDescent="0.15">
      <c r="A13" s="29" t="s">
        <v>33</v>
      </c>
      <c r="B13" s="30"/>
      <c r="C13" s="31"/>
      <c r="D13" s="11" t="s">
        <v>20</v>
      </c>
      <c r="E13" s="47">
        <v>220</v>
      </c>
      <c r="F13" s="32" t="s">
        <v>32</v>
      </c>
      <c r="G13" s="33">
        <f>ROUNDDOWN((270+1165)/2,-1)</f>
        <v>710</v>
      </c>
      <c r="H13" s="50"/>
      <c r="I13" s="33" t="e">
        <v>#REF!</v>
      </c>
      <c r="J13" s="33">
        <v>780</v>
      </c>
      <c r="K13" s="36" t="s">
        <v>21</v>
      </c>
      <c r="L13" s="48"/>
      <c r="M13" s="8" t="e">
        <f>IF(#REF!&gt;0,1,"")</f>
        <v>#REF!</v>
      </c>
      <c r="N13" s="28" t="e">
        <f t="shared" si="0"/>
        <v>#REF!</v>
      </c>
    </row>
    <row r="14" spans="1:15" s="8" customFormat="1" ht="45" customHeight="1" x14ac:dyDescent="0.15">
      <c r="A14" s="29" t="s">
        <v>33</v>
      </c>
      <c r="B14" s="30"/>
      <c r="C14" s="31"/>
      <c r="D14" s="11" t="s">
        <v>20</v>
      </c>
      <c r="E14" s="47">
        <v>220</v>
      </c>
      <c r="F14" s="32" t="s">
        <v>32</v>
      </c>
      <c r="G14" s="33">
        <f>ROUNDDOWN((270+340)/2,-1)</f>
        <v>300</v>
      </c>
      <c r="H14" s="50"/>
      <c r="I14" s="33" t="e">
        <v>#REF!</v>
      </c>
      <c r="J14" s="33">
        <v>2180</v>
      </c>
      <c r="K14" s="36" t="s">
        <v>22</v>
      </c>
      <c r="L14" s="48"/>
      <c r="M14" s="8" t="e">
        <f>IF(#REF!&gt;0,1,"")</f>
        <v>#REF!</v>
      </c>
      <c r="N14" s="28" t="e">
        <f t="shared" si="0"/>
        <v>#REF!</v>
      </c>
    </row>
    <row r="15" spans="1:15" s="8" customFormat="1" ht="45" customHeight="1" x14ac:dyDescent="0.15">
      <c r="A15" s="12" t="s">
        <v>23</v>
      </c>
      <c r="B15" s="13"/>
      <c r="C15" s="37"/>
      <c r="D15" s="24" t="s">
        <v>13</v>
      </c>
      <c r="E15" s="25">
        <v>1</v>
      </c>
      <c r="F15" s="38"/>
      <c r="G15" s="18"/>
      <c r="H15" s="50"/>
      <c r="I15" s="39" t="e">
        <f>+I9</f>
        <v>#REF!</v>
      </c>
      <c r="J15" s="38"/>
      <c r="K15" s="54"/>
      <c r="L15" s="55"/>
      <c r="M15" s="34" t="e">
        <f>IF(#REF!&gt;0,1,"")</f>
        <v>#REF!</v>
      </c>
    </row>
    <row r="16" spans="1:15" s="8" customFormat="1" ht="45" customHeight="1" x14ac:dyDescent="0.15">
      <c r="A16" s="12" t="s">
        <v>24</v>
      </c>
      <c r="B16" s="13"/>
      <c r="C16" s="35"/>
      <c r="D16" s="24" t="s">
        <v>13</v>
      </c>
      <c r="E16" s="25">
        <v>1</v>
      </c>
      <c r="F16" s="18"/>
      <c r="G16" s="18"/>
      <c r="H16" s="16">
        <f>H9+H15</f>
        <v>0</v>
      </c>
      <c r="I16" s="17" t="e">
        <f>+I9</f>
        <v>#REF!</v>
      </c>
      <c r="J16" s="18"/>
      <c r="K16" s="36"/>
      <c r="L16" s="20"/>
      <c r="M16" s="34" t="e">
        <f>IF(#REF!&gt;0,1,"")</f>
        <v>#REF!</v>
      </c>
    </row>
    <row r="17" spans="1:13" s="8" customFormat="1" ht="45" customHeight="1" thickBot="1" x14ac:dyDescent="0.2">
      <c r="A17" s="40" t="s">
        <v>25</v>
      </c>
      <c r="B17" s="41"/>
      <c r="C17" s="42"/>
      <c r="D17" s="43" t="s">
        <v>26</v>
      </c>
      <c r="E17" s="43" t="s">
        <v>26</v>
      </c>
      <c r="F17" s="38"/>
      <c r="G17" s="38"/>
      <c r="H17" s="44">
        <f>H16</f>
        <v>0</v>
      </c>
      <c r="I17" s="17" t="e">
        <f>+I9</f>
        <v>#REF!</v>
      </c>
      <c r="J17" s="18"/>
      <c r="K17" s="45"/>
      <c r="L17" s="46"/>
      <c r="M17" s="8" t="e">
        <f>IF(#REF!&gt;0,1,"")</f>
        <v>#REF!</v>
      </c>
    </row>
    <row r="18" spans="1:13" ht="35.450000000000003" customHeight="1" x14ac:dyDescent="0.15">
      <c r="M18" s="8" t="e">
        <f>SUM(M10:M17)</f>
        <v>#REF!</v>
      </c>
    </row>
  </sheetData>
  <sheetProtection algorithmName="SHA-512" hashValue="mlR6uN0U+y+xdO0XFkYkbp1NgQLGcuPI59LvNfefZN+Kl8Axp7WXs18ljZGFIXFIAH4SLlucWoO23zO2RohcvQ==" saltValue="+RjzV43gDk/SdAaZP5S2hw==" spinCount="100000" sheet="1" objects="1" scenarios="1"/>
  <protectedRanges>
    <protectedRange sqref="L1:L3 H10:H15" name="範囲1"/>
  </protectedRanges>
  <mergeCells count="6">
    <mergeCell ref="K15:L15"/>
    <mergeCell ref="A5:L5"/>
    <mergeCell ref="A6:B7"/>
    <mergeCell ref="C6:H7"/>
    <mergeCell ref="A8:C8"/>
    <mergeCell ref="K8:L8"/>
  </mergeCells>
  <phoneticPr fontId="3"/>
  <printOptions horizontalCentered="1"/>
  <pageMargins left="0.78740157480314965" right="0.27559055118110237" top="0.78740157480314965" bottom="0.39370078740157483" header="0.51181102362204722" footer="0.59055118110236227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業務費内訳書</vt:lpstr>
      <vt:lpstr>業務費内訳書!Criteria</vt:lpstr>
      <vt:lpstr>業務費内訳書!Print_Area</vt:lpstr>
      <vt:lpstr>業務費内訳書!Print_Titles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kudou naoyuki</dc:creator>
  <cp:lastModifiedBy>kudou naoyuki</cp:lastModifiedBy>
  <cp:lastPrinted>2025-07-16T06:43:23Z</cp:lastPrinted>
  <dcterms:created xsi:type="dcterms:W3CDTF">2025-07-01T07:10:24Z</dcterms:created>
  <dcterms:modified xsi:type="dcterms:W3CDTF">2025-08-28T00:19:10Z</dcterms:modified>
</cp:coreProperties>
</file>