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10135000市町村課\長期保存\04財政担当\01旧財政係\地方交付税\01普通交付税等\■R07普通交付税\05_算定結果（各種報告、通知・HP更新）\12_県HP掲載\R7年度\02_掲載資料\"/>
    </mc:Choice>
  </mc:AlternateContent>
  <xr:revisionPtr revIDLastSave="0" documentId="13_ncr:1_{4D056206-330F-4E07-B586-5FC3FF660CB1}" xr6:coauthVersionLast="47" xr6:coauthVersionMax="47" xr10:uidLastSave="{00000000-0000-0000-0000-000000000000}"/>
  <bookViews>
    <workbookView xWindow="-120" yWindow="-120" windowWidth="20730" windowHeight="11040" tabRatio="603" xr2:uid="{00000000-000D-0000-FFFF-FFFF00000000}"/>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G10" i="1"/>
  <c r="F11" i="1"/>
  <c r="G11" i="1" s="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G9" i="1"/>
  <c r="F9" i="1"/>
  <c r="D33" i="1"/>
  <c r="B34" i="2" l="1"/>
  <c r="B33" i="2"/>
  <c r="C34" i="2"/>
  <c r="C33" i="2"/>
  <c r="C35" i="2" s="1"/>
  <c r="E28" i="2"/>
  <c r="E27" i="2"/>
  <c r="D32" i="2"/>
  <c r="E32" i="2" s="1"/>
  <c r="D31" i="2"/>
  <c r="E31" i="2" s="1"/>
  <c r="D30" i="2"/>
  <c r="E30" i="2" s="1"/>
  <c r="D29" i="2"/>
  <c r="E29" i="2" s="1"/>
  <c r="D28" i="2"/>
  <c r="D27" i="2"/>
  <c r="D26" i="2"/>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D13" i="2"/>
  <c r="E13" i="2" s="1"/>
  <c r="D12" i="2"/>
  <c r="E12" i="2" s="1"/>
  <c r="D11" i="2"/>
  <c r="E11" i="2" s="1"/>
  <c r="D10" i="2"/>
  <c r="E10" i="2" s="1"/>
  <c r="D9" i="2"/>
  <c r="E9" i="2" s="1"/>
  <c r="F33" i="1"/>
  <c r="G33" i="1" s="1"/>
  <c r="E34" i="1"/>
  <c r="E33" i="1"/>
  <c r="E35" i="1" s="1"/>
  <c r="D35" i="1"/>
  <c r="F35" i="1" s="1"/>
  <c r="G35" i="1" s="1"/>
  <c r="D34" i="1"/>
  <c r="F34" i="1" s="1"/>
  <c r="G34" i="1" s="1"/>
  <c r="D33" i="2" l="1"/>
  <c r="E33" i="2" s="1"/>
  <c r="D34" i="2"/>
  <c r="E34" i="2" s="1"/>
  <c r="D33" i="3"/>
  <c r="B35" i="2"/>
  <c r="D35" i="2" s="1"/>
  <c r="E35" i="2" s="1"/>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F10" i="3" s="1"/>
  <c r="G10" i="3" s="1"/>
  <c r="D11" i="3"/>
  <c r="D12" i="3"/>
  <c r="D13" i="3"/>
  <c r="D14" i="3"/>
  <c r="F14" i="3" s="1"/>
  <c r="G14" i="3" s="1"/>
  <c r="D15" i="3"/>
  <c r="D16" i="3"/>
  <c r="D17" i="3"/>
  <c r="D18" i="3"/>
  <c r="D19" i="3"/>
  <c r="F19" i="3" s="1"/>
  <c r="G19" i="3" s="1"/>
  <c r="D20" i="3"/>
  <c r="D21" i="3"/>
  <c r="F21" i="3" s="1"/>
  <c r="G21" i="3" s="1"/>
  <c r="D22" i="3"/>
  <c r="D23" i="3"/>
  <c r="F23" i="3" s="1"/>
  <c r="G23" i="3" s="1"/>
  <c r="D24" i="3"/>
  <c r="F24" i="3" s="1"/>
  <c r="G24" i="3" s="1"/>
  <c r="D25" i="3"/>
  <c r="F25" i="3" s="1"/>
  <c r="G25" i="3" s="1"/>
  <c r="D26" i="3"/>
  <c r="F26" i="3" s="1"/>
  <c r="G26" i="3" s="1"/>
  <c r="D27" i="3"/>
  <c r="F27" i="3" s="1"/>
  <c r="G27" i="3" s="1"/>
  <c r="D28" i="3"/>
  <c r="F28" i="3" s="1"/>
  <c r="G28" i="3" s="1"/>
  <c r="D29" i="3"/>
  <c r="F29" i="3" s="1"/>
  <c r="G29" i="3" s="1"/>
  <c r="D30" i="3"/>
  <c r="F30" i="3" s="1"/>
  <c r="G30" i="3" s="1"/>
  <c r="D31" i="3"/>
  <c r="F31" i="3" s="1"/>
  <c r="G31" i="3" s="1"/>
  <c r="D32" i="3"/>
  <c r="E26" i="2"/>
  <c r="F18" i="3"/>
  <c r="G18" i="3" s="1"/>
  <c r="F22" i="3" l="1"/>
  <c r="G22" i="3" s="1"/>
  <c r="F12" i="3"/>
  <c r="G12" i="3" s="1"/>
  <c r="F17" i="3"/>
  <c r="F20" i="3"/>
  <c r="G20" i="3" s="1"/>
  <c r="F32" i="3"/>
  <c r="G32" i="3" s="1"/>
  <c r="F16" i="3"/>
  <c r="G16" i="3" s="1"/>
  <c r="E34" i="3"/>
  <c r="E35" i="3"/>
  <c r="E33" i="3"/>
  <c r="D34" i="3"/>
  <c r="G17" i="3"/>
  <c r="F15" i="3"/>
  <c r="G15" i="3" s="1"/>
  <c r="F11" i="3"/>
  <c r="G11" i="3" s="1"/>
  <c r="F13" i="3"/>
  <c r="G13" i="3" s="1"/>
  <c r="F34" i="3" l="1"/>
  <c r="G34" i="3"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<sst xmlns="http://schemas.openxmlformats.org/spreadsheetml/2006/main" count="114" uniqueCount="56">
  <si>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</si>
  <si>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</si>
  <si>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</si>
  <si>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</si>
  <si>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</si>
  <si>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</si>
  <si>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</si>
  <si>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</si>
  <si>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</si>
  <si>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</si>
  <si>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</si>
  <si>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</si>
  <si>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</si>
  <si>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</si>
  <si>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</si>
  <si>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</si>
  <si>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</si>
  <si>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</si>
  <si>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</si>
  <si>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</si>
  <si>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</si>
  <si>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</si>
  <si>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</si>
  <si>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</si>
  <si>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</si>
  <si>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</si>
  <si>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</si>
  <si>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</si>
  <si>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</si>
  <si>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</si>
  <si>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</si>
  <si>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</si>
  <si>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</si>
  <si>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</si>
  <si>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</si>
  <si>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</si>
  <si>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</si>
  <si>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</si>
  <si>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</si>
  <si>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</si>
  <si>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</si>
  <si>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</si>
  <si>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</si>
  <si>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</si>
  <si>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</si>
  <si>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</si>
  <si>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</si>
  <si>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</si>
  <si>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</si>
  <si>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</si>
  <si>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令和６年度</t>
    <rPh sb="0" eb="2">
      <t>レイワ</t>
    </rPh>
    <rPh sb="3" eb="5">
      <t>ネンド</t>
    </rPh>
    <rPh sb="4" eb="5">
      <t>ド</t>
    </rPh>
    <phoneticPr fontId="3"/>
  </si>
  <si>
    <t>令和７年度普通交付税決定額市町村別一覧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3"/>
  </si>
  <si>
    <t>令和７年度</t>
    <rPh sb="0" eb="2">
      <t>レイワ</t>
    </rPh>
    <rPh sb="3" eb="5">
      <t>ネンド</t>
    </rPh>
    <phoneticPr fontId="3"/>
  </si>
  <si>
    <t>令和７年度臨時財政対策債発行可能額市町村別一覧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</si>
  <si>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令和７年度普通交付税及び臨時財政対策債発行可能額の合計額市町村別一覧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</si>
  <si>
    <t>令和７年度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</si>
</sst>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xr:uid="{00000000-0005-0000-0000-000000000000}"/>
    <cellStyle name="会計（小数１桁）" xfId="2" xr:uid="{00000000-0005-0000-0000-000001000000}"/>
    <cellStyle name="会計（小数３桁）" xfId="3" xr:uid="{00000000-0005-0000-0000-000002000000}"/>
    <cellStyle name="会計（小数４桁）" xfId="4" xr:uid="{00000000-0005-0000-0000-000003000000}"/>
    <cellStyle name="会計（小数６桁）" xfId="5" xr:uid="{00000000-0005-0000-0000-000004000000}"/>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G38"/>
  <sheetViews>
    <sheetView showGridLines="0" tabSelected="1" view="pageBreakPreview" zoomScaleNormal="85" zoomScaleSheetLayoutView="100" workbookViewId="0"/>
  </sheetViews>
  <sheetFormatPr defaultColWidth="10.28515625" defaultRowHeight="16.5" customHeight="1" x14ac:dyDescent="0.15"/>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x14ac:dyDescent="0.15">
      <c r="A1" s="1"/>
      <c r="F1" s="130"/>
      <c r="G1" s="130"/>
    </row>
    <row r="2" spans="1:7" ht="16.5" customHeight="1" x14ac:dyDescent="0.15">
      <c r="A2" s="1"/>
    </row>
    <row r="3" spans="1:7" ht="16.5" customHeight="1" x14ac:dyDescent="0.15">
      <c r="C3" s="1"/>
      <c r="D3" s="49" t="s">
        <v>51</v>
      </c>
      <c r="E3" s="1"/>
      <c r="F3" s="1"/>
    </row>
    <row r="4" spans="1:7" ht="16.5" customHeight="1" x14ac:dyDescent="0.15">
      <c r="C4" s="1"/>
      <c r="D4" s="48"/>
      <c r="E4" s="1"/>
      <c r="F4" s="1"/>
    </row>
    <row r="5" spans="1:7" ht="13.5" customHeight="1" x14ac:dyDescent="0.15">
      <c r="C5" s="1"/>
      <c r="D5" s="4"/>
      <c r="E5" s="1"/>
      <c r="F5" s="1"/>
    </row>
    <row r="6" spans="1:7" ht="16.5" customHeight="1" thickBot="1" x14ac:dyDescent="0.2">
      <c r="A6" s="6"/>
      <c r="B6" s="5"/>
      <c r="C6" s="6"/>
      <c r="D6" s="6"/>
      <c r="E6" s="6"/>
      <c r="F6" s="6"/>
      <c r="G6" s="7" t="s">
        <v>0</v>
      </c>
    </row>
    <row r="7" spans="1:7" s="12" customFormat="1" ht="16.5" customHeight="1" x14ac:dyDescent="0.15">
      <c r="A7" s="8"/>
      <c r="B7" s="128" t="s">
        <v>1</v>
      </c>
      <c r="C7" s="9"/>
      <c r="D7" s="101" t="s">
        <v>52</v>
      </c>
      <c r="E7" s="123" t="s">
        <v>50</v>
      </c>
      <c r="F7" s="10" t="s">
        <v>42</v>
      </c>
      <c r="G7" s="11" t="s">
        <v>2</v>
      </c>
    </row>
    <row r="8" spans="1:7" ht="16.5" customHeight="1" thickBot="1" x14ac:dyDescent="0.2">
      <c r="A8" s="13"/>
      <c r="B8" s="129"/>
      <c r="C8" s="14"/>
      <c r="D8" s="46" t="s">
        <v>3</v>
      </c>
      <c r="E8" s="127" t="s">
        <v>49</v>
      </c>
      <c r="F8" s="15" t="s">
        <v>43</v>
      </c>
      <c r="G8" s="16" t="s">
        <v>44</v>
      </c>
    </row>
    <row r="9" spans="1:7" ht="16.5" customHeight="1" x14ac:dyDescent="0.15">
      <c r="A9" s="17"/>
      <c r="B9" s="18" t="s">
        <v>4</v>
      </c>
      <c r="C9" s="19"/>
      <c r="D9" s="60">
        <v>10364853</v>
      </c>
      <c r="E9" s="61">
        <v>10637058</v>
      </c>
      <c r="F9" s="62">
        <f>D9-E9</f>
        <v>-272205</v>
      </c>
      <c r="G9" s="63">
        <f>F9/E9*100</f>
        <v>-2.5590252492747525</v>
      </c>
    </row>
    <row r="10" spans="1:7" ht="16.5" customHeight="1" x14ac:dyDescent="0.15">
      <c r="A10" s="20"/>
      <c r="B10" s="21" t="s">
        <v>5</v>
      </c>
      <c r="C10" s="22"/>
      <c r="D10" s="64">
        <v>4259569</v>
      </c>
      <c r="E10" s="65">
        <v>3702645</v>
      </c>
      <c r="F10" s="66">
        <f t="shared" ref="F10:F32" si="0">D10-E10</f>
        <v>556924</v>
      </c>
      <c r="G10" s="67">
        <f t="shared" ref="G10:G32" si="1">F10/E10*100</f>
        <v>15.041247540609485</v>
      </c>
    </row>
    <row r="11" spans="1:7" ht="16.5" customHeight="1" x14ac:dyDescent="0.15">
      <c r="A11" s="20"/>
      <c r="B11" s="21" t="s">
        <v>6</v>
      </c>
      <c r="C11" s="22"/>
      <c r="D11" s="64">
        <v>3556847</v>
      </c>
      <c r="E11" s="65">
        <v>3384431</v>
      </c>
      <c r="F11" s="66">
        <f t="shared" si="0"/>
        <v>172416</v>
      </c>
      <c r="G11" s="67">
        <f t="shared" si="1"/>
        <v>5.0943866191983229</v>
      </c>
    </row>
    <row r="12" spans="1:7" ht="16.5" customHeight="1" x14ac:dyDescent="0.15">
      <c r="A12" s="20"/>
      <c r="B12" s="21" t="s">
        <v>7</v>
      </c>
      <c r="C12" s="22"/>
      <c r="D12" s="64">
        <v>5045828</v>
      </c>
      <c r="E12" s="65">
        <v>4447289</v>
      </c>
      <c r="F12" s="66">
        <f t="shared" si="0"/>
        <v>598539</v>
      </c>
      <c r="G12" s="67">
        <f t="shared" si="1"/>
        <v>13.458513714759713</v>
      </c>
    </row>
    <row r="13" spans="1:7" ht="16.5" customHeight="1" x14ac:dyDescent="0.15">
      <c r="A13" s="20"/>
      <c r="B13" s="23" t="s">
        <v>8</v>
      </c>
      <c r="C13" s="22"/>
      <c r="D13" s="64">
        <v>7207813</v>
      </c>
      <c r="E13" s="65">
        <v>7137693</v>
      </c>
      <c r="F13" s="66">
        <f t="shared" si="0"/>
        <v>70120</v>
      </c>
      <c r="G13" s="67">
        <f t="shared" si="1"/>
        <v>0.98239024850186185</v>
      </c>
    </row>
    <row r="14" spans="1:7" ht="16.5" customHeight="1" x14ac:dyDescent="0.15">
      <c r="A14" s="20"/>
      <c r="B14" s="23" t="s">
        <v>9</v>
      </c>
      <c r="C14" s="22"/>
      <c r="D14" s="64">
        <v>6898639</v>
      </c>
      <c r="E14" s="65">
        <v>6836520</v>
      </c>
      <c r="F14" s="66">
        <f t="shared" si="0"/>
        <v>62119</v>
      </c>
      <c r="G14" s="67">
        <f t="shared" si="1"/>
        <v>0.90863480250185769</v>
      </c>
    </row>
    <row r="15" spans="1:7" ht="16.5" customHeight="1" x14ac:dyDescent="0.15">
      <c r="A15" s="20"/>
      <c r="B15" s="23" t="s">
        <v>10</v>
      </c>
      <c r="C15" s="22"/>
      <c r="D15" s="64">
        <v>7565483</v>
      </c>
      <c r="E15" s="65">
        <v>7332932</v>
      </c>
      <c r="F15" s="66">
        <f t="shared" si="0"/>
        <v>232551</v>
      </c>
      <c r="G15" s="67">
        <f t="shared" si="1"/>
        <v>3.1713235578892593</v>
      </c>
    </row>
    <row r="16" spans="1:7" ht="16.5" customHeight="1" x14ac:dyDescent="0.15">
      <c r="A16" s="20"/>
      <c r="B16" s="23" t="s">
        <v>11</v>
      </c>
      <c r="C16" s="22"/>
      <c r="D16" s="64">
        <v>9434349</v>
      </c>
      <c r="E16" s="65">
        <v>9441703</v>
      </c>
      <c r="F16" s="66">
        <f t="shared" si="0"/>
        <v>-7354</v>
      </c>
      <c r="G16" s="67">
        <f t="shared" si="1"/>
        <v>-7.7888491091066936E-2</v>
      </c>
    </row>
    <row r="17" spans="1:7" ht="16.5" customHeight="1" x14ac:dyDescent="0.15">
      <c r="A17" s="20"/>
      <c r="B17" s="21" t="s">
        <v>12</v>
      </c>
      <c r="C17" s="22"/>
      <c r="D17" s="64">
        <v>1930556</v>
      </c>
      <c r="E17" s="65">
        <v>1839121</v>
      </c>
      <c r="F17" s="66">
        <f t="shared" si="0"/>
        <v>91435</v>
      </c>
      <c r="G17" s="67">
        <f t="shared" si="1"/>
        <v>4.9716685307818249</v>
      </c>
    </row>
    <row r="18" spans="1:7" ht="16.5" customHeight="1" x14ac:dyDescent="0.15">
      <c r="A18" s="20"/>
      <c r="B18" s="21" t="s">
        <v>13</v>
      </c>
      <c r="C18" s="22"/>
      <c r="D18" s="64">
        <v>1476098</v>
      </c>
      <c r="E18" s="65">
        <v>1412724</v>
      </c>
      <c r="F18" s="66">
        <f t="shared" si="0"/>
        <v>63374</v>
      </c>
      <c r="G18" s="67">
        <f t="shared" si="1"/>
        <v>4.4859434680801069</v>
      </c>
    </row>
    <row r="19" spans="1:7" ht="16.5" customHeight="1" x14ac:dyDescent="0.15">
      <c r="A19" s="20"/>
      <c r="B19" s="21" t="s">
        <v>14</v>
      </c>
      <c r="C19" s="22"/>
      <c r="D19" s="64">
        <v>1360471</v>
      </c>
      <c r="E19" s="65">
        <v>1317990</v>
      </c>
      <c r="F19" s="66">
        <f t="shared" si="0"/>
        <v>42481</v>
      </c>
      <c r="G19" s="67">
        <f t="shared" si="1"/>
        <v>3.2231655778875408</v>
      </c>
    </row>
    <row r="20" spans="1:7" ht="16.5" customHeight="1" x14ac:dyDescent="0.15">
      <c r="A20" s="20"/>
      <c r="B20" s="21" t="s">
        <v>15</v>
      </c>
      <c r="C20" s="22"/>
      <c r="D20" s="64">
        <v>3019293</v>
      </c>
      <c r="E20" s="65">
        <v>2872521</v>
      </c>
      <c r="F20" s="66">
        <f t="shared" si="0"/>
        <v>146772</v>
      </c>
      <c r="G20" s="67">
        <f t="shared" si="1"/>
        <v>5.1095187815859315</v>
      </c>
    </row>
    <row r="21" spans="1:7" ht="16.5" customHeight="1" x14ac:dyDescent="0.15">
      <c r="A21" s="20"/>
      <c r="B21" s="21" t="s">
        <v>16</v>
      </c>
      <c r="C21" s="22"/>
      <c r="D21" s="64">
        <v>2655350</v>
      </c>
      <c r="E21" s="65">
        <v>2578398</v>
      </c>
      <c r="F21" s="66">
        <f t="shared" si="0"/>
        <v>76952</v>
      </c>
      <c r="G21" s="67">
        <f t="shared" si="1"/>
        <v>2.9844888182507123</v>
      </c>
    </row>
    <row r="22" spans="1:7" ht="16.5" customHeight="1" x14ac:dyDescent="0.15">
      <c r="A22" s="20"/>
      <c r="B22" s="23" t="s">
        <v>17</v>
      </c>
      <c r="C22" s="22"/>
      <c r="D22" s="64">
        <v>4827194</v>
      </c>
      <c r="E22" s="65">
        <v>4727508</v>
      </c>
      <c r="F22" s="66">
        <f t="shared" si="0"/>
        <v>99686</v>
      </c>
      <c r="G22" s="67">
        <f t="shared" si="1"/>
        <v>2.1086373624328081</v>
      </c>
    </row>
    <row r="23" spans="1:7" ht="16.5" customHeight="1" x14ac:dyDescent="0.15">
      <c r="A23" s="20"/>
      <c r="B23" s="21" t="s">
        <v>18</v>
      </c>
      <c r="C23" s="22"/>
      <c r="D23" s="64">
        <v>1796094</v>
      </c>
      <c r="E23" s="65">
        <v>1818459</v>
      </c>
      <c r="F23" s="66">
        <f t="shared" si="0"/>
        <v>-22365</v>
      </c>
      <c r="G23" s="67">
        <f t="shared" si="1"/>
        <v>-1.2298875036500685</v>
      </c>
    </row>
    <row r="24" spans="1:7" ht="16.5" customHeight="1" x14ac:dyDescent="0.15">
      <c r="A24" s="20"/>
      <c r="B24" s="23" t="s">
        <v>19</v>
      </c>
      <c r="C24" s="22"/>
      <c r="D24" s="64">
        <v>3102544</v>
      </c>
      <c r="E24" s="65">
        <v>3052600</v>
      </c>
      <c r="F24" s="66">
        <f t="shared" si="0"/>
        <v>49944</v>
      </c>
      <c r="G24" s="67">
        <f t="shared" si="1"/>
        <v>1.6361134770359693</v>
      </c>
    </row>
    <row r="25" spans="1:7" ht="16.5" customHeight="1" x14ac:dyDescent="0.15">
      <c r="A25" s="20"/>
      <c r="B25" s="23" t="s">
        <v>20</v>
      </c>
      <c r="C25" s="22"/>
      <c r="D25" s="64">
        <v>3826238</v>
      </c>
      <c r="E25" s="65">
        <v>3735335</v>
      </c>
      <c r="F25" s="66">
        <f t="shared" si="0"/>
        <v>90903</v>
      </c>
      <c r="G25" s="67">
        <f t="shared" si="1"/>
        <v>2.4335969866156582</v>
      </c>
    </row>
    <row r="26" spans="1:7" ht="16.5" customHeight="1" x14ac:dyDescent="0.15">
      <c r="A26" s="20"/>
      <c r="B26" s="21" t="s">
        <v>21</v>
      </c>
      <c r="C26" s="22"/>
      <c r="D26" s="64">
        <v>620100</v>
      </c>
      <c r="E26" s="65">
        <v>549807</v>
      </c>
      <c r="F26" s="66">
        <f t="shared" si="0"/>
        <v>70293</v>
      </c>
      <c r="G26" s="67">
        <f t="shared" si="1"/>
        <v>12.785031838445127</v>
      </c>
    </row>
    <row r="27" spans="1:7" ht="16.5" customHeight="1" x14ac:dyDescent="0.15">
      <c r="A27" s="20"/>
      <c r="B27" s="21" t="s">
        <v>22</v>
      </c>
      <c r="C27" s="22"/>
      <c r="D27" s="64">
        <v>1421195</v>
      </c>
      <c r="E27" s="65">
        <v>1342389</v>
      </c>
      <c r="F27" s="66">
        <f t="shared" si="0"/>
        <v>78806</v>
      </c>
      <c r="G27" s="67">
        <f t="shared" si="1"/>
        <v>5.8705784984829288</v>
      </c>
    </row>
    <row r="28" spans="1:7" ht="16.5" customHeight="1" x14ac:dyDescent="0.15">
      <c r="A28" s="20"/>
      <c r="B28" s="21" t="s">
        <v>23</v>
      </c>
      <c r="C28" s="22"/>
      <c r="D28" s="64">
        <v>2336985</v>
      </c>
      <c r="E28" s="65">
        <v>2178839</v>
      </c>
      <c r="F28" s="66">
        <f t="shared" si="0"/>
        <v>158146</v>
      </c>
      <c r="G28" s="67">
        <f t="shared" si="1"/>
        <v>7.2582691974946298</v>
      </c>
    </row>
    <row r="29" spans="1:7" ht="16.5" customHeight="1" x14ac:dyDescent="0.15">
      <c r="A29" s="20"/>
      <c r="B29" s="21" t="s">
        <v>24</v>
      </c>
      <c r="C29" s="22"/>
      <c r="D29" s="64">
        <v>1979186</v>
      </c>
      <c r="E29" s="65">
        <v>1854663</v>
      </c>
      <c r="F29" s="66">
        <f t="shared" si="0"/>
        <v>124523</v>
      </c>
      <c r="G29" s="67">
        <f t="shared" si="1"/>
        <v>6.7140499379132494</v>
      </c>
    </row>
    <row r="30" spans="1:7" ht="16.5" customHeight="1" x14ac:dyDescent="0.15">
      <c r="A30" s="20"/>
      <c r="B30" s="21" t="s">
        <v>25</v>
      </c>
      <c r="C30" s="22"/>
      <c r="D30" s="64">
        <v>2030236</v>
      </c>
      <c r="E30" s="65">
        <v>1962583</v>
      </c>
      <c r="F30" s="66">
        <f t="shared" si="0"/>
        <v>67653</v>
      </c>
      <c r="G30" s="67">
        <f t="shared" si="1"/>
        <v>3.4471408342984731</v>
      </c>
    </row>
    <row r="31" spans="1:7" ht="16.5" customHeight="1" x14ac:dyDescent="0.15">
      <c r="A31" s="20"/>
      <c r="B31" s="23" t="s">
        <v>26</v>
      </c>
      <c r="C31" s="22"/>
      <c r="D31" s="64">
        <v>3894795</v>
      </c>
      <c r="E31" s="65">
        <v>3949421</v>
      </c>
      <c r="F31" s="66">
        <f t="shared" si="0"/>
        <v>-54626</v>
      </c>
      <c r="G31" s="67">
        <f t="shared" si="1"/>
        <v>-1.3831394525931775</v>
      </c>
    </row>
    <row r="32" spans="1:7" ht="16.5" customHeight="1" thickBot="1" x14ac:dyDescent="0.2">
      <c r="A32" s="27"/>
      <c r="B32" s="28" t="s">
        <v>27</v>
      </c>
      <c r="C32" s="29"/>
      <c r="D32" s="68">
        <v>3516741</v>
      </c>
      <c r="E32" s="69">
        <v>3509713</v>
      </c>
      <c r="F32" s="70">
        <f t="shared" si="0"/>
        <v>7028</v>
      </c>
      <c r="G32" s="71">
        <f t="shared" si="1"/>
        <v>0.20024429347926739</v>
      </c>
    </row>
    <row r="33" spans="1:7" ht="16.5" customHeight="1" x14ac:dyDescent="0.15">
      <c r="A33" s="30"/>
      <c r="B33" s="31" t="s">
        <v>28</v>
      </c>
      <c r="C33" s="32"/>
      <c r="D33" s="72">
        <f>SUM(D9:D16)</f>
        <v>54333381</v>
      </c>
      <c r="E33" s="73">
        <f>SUM(E9:E16)</f>
        <v>52920271</v>
      </c>
      <c r="F33" s="74">
        <f>D33-E33</f>
        <v>1413110</v>
      </c>
      <c r="G33" s="75">
        <f>F33/E33*100</f>
        <v>2.6702622138877556</v>
      </c>
    </row>
    <row r="34" spans="1:7" ht="16.5" customHeight="1" x14ac:dyDescent="0.15">
      <c r="A34" s="24"/>
      <c r="B34" s="25" t="s">
        <v>29</v>
      </c>
      <c r="C34" s="26"/>
      <c r="D34" s="76">
        <f>SUM(D17:D32)</f>
        <v>39793076</v>
      </c>
      <c r="E34" s="77">
        <f>SUM(E17:E32)</f>
        <v>38702071</v>
      </c>
      <c r="F34" s="78">
        <f>D34-E34</f>
        <v>1091005</v>
      </c>
      <c r="G34" s="79">
        <f>F34/E34*100</f>
        <v>2.8189835112441401</v>
      </c>
    </row>
    <row r="35" spans="1:7" ht="16.5" customHeight="1" thickBot="1" x14ac:dyDescent="0.2">
      <c r="A35" s="33"/>
      <c r="B35" s="34" t="s">
        <v>30</v>
      </c>
      <c r="C35" s="35"/>
      <c r="D35" s="80">
        <f>SUM(D33,D34)</f>
        <v>94126457</v>
      </c>
      <c r="E35" s="81">
        <f>SUM(E33:E34)</f>
        <v>91622342</v>
      </c>
      <c r="F35" s="82">
        <f>D35-E35</f>
        <v>2504115</v>
      </c>
      <c r="G35" s="83">
        <f>F35/E35*100</f>
        <v>2.7330833782877981</v>
      </c>
    </row>
    <row r="36" spans="1:7" ht="16.5" customHeight="1" x14ac:dyDescent="0.15">
      <c r="A36" s="109"/>
      <c r="B36" s="102"/>
      <c r="C36" s="52"/>
      <c r="D36" s="52"/>
      <c r="E36" s="52"/>
      <c r="F36" s="52"/>
      <c r="G36" s="52"/>
    </row>
    <row r="37" spans="1:7" ht="16.5" customHeight="1" x14ac:dyDescent="0.15">
      <c r="A37" s="50"/>
      <c r="B37" s="51"/>
      <c r="C37" s="52"/>
      <c r="D37" s="52"/>
      <c r="E37" s="52"/>
      <c r="F37" s="52"/>
      <c r="G37" s="52"/>
    </row>
    <row r="38" spans="1:7" ht="16.5" customHeight="1" x14ac:dyDescent="0.15">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E39"/>
  <sheetViews>
    <sheetView showGridLines="0" view="pageBreakPreview" zoomScaleNormal="85" workbookViewId="0"/>
  </sheetViews>
  <sheetFormatPr defaultColWidth="10.28515625" defaultRowHeight="16.5" customHeight="1" x14ac:dyDescent="0.15"/>
  <cols>
    <col min="1" max="1" width="11.42578125" style="2" customWidth="1"/>
    <col min="2" max="3" width="17.7109375" style="3" customWidth="1"/>
    <col min="4" max="5" width="15.7109375" style="3" customWidth="1"/>
    <col min="6" max="16384" width="10.28515625" style="3"/>
  </cols>
  <sheetData>
    <row r="1" spans="1:5" ht="16.5" customHeight="1" x14ac:dyDescent="0.15">
      <c r="D1" s="133"/>
      <c r="E1" s="133"/>
    </row>
    <row r="3" spans="1:5" ht="16.5" customHeight="1" x14ac:dyDescent="0.15">
      <c r="A3" s="134" t="s">
        <v>53</v>
      </c>
      <c r="B3" s="134"/>
      <c r="C3" s="134"/>
      <c r="D3" s="134"/>
      <c r="E3" s="134"/>
    </row>
    <row r="4" spans="1:5" ht="16.5" customHeight="1" x14ac:dyDescent="0.15">
      <c r="B4" s="53"/>
      <c r="C4" s="53"/>
    </row>
    <row r="5" spans="1:5" ht="12.75" customHeight="1" x14ac:dyDescent="0.15">
      <c r="B5" s="1"/>
      <c r="C5" s="1"/>
      <c r="D5" s="36"/>
      <c r="E5" s="36"/>
    </row>
    <row r="6" spans="1:5" ht="16.5" customHeight="1" thickBot="1" x14ac:dyDescent="0.2">
      <c r="A6" s="6"/>
      <c r="B6" s="6"/>
      <c r="C6" s="6"/>
      <c r="D6" s="6"/>
      <c r="E6" s="126" t="s">
        <v>46</v>
      </c>
    </row>
    <row r="7" spans="1:5" s="12" customFormat="1" ht="16.5" customHeight="1" x14ac:dyDescent="0.15">
      <c r="A7" s="131" t="s">
        <v>31</v>
      </c>
      <c r="B7" s="101" t="s">
        <v>52</v>
      </c>
      <c r="C7" s="123" t="s">
        <v>50</v>
      </c>
      <c r="D7" s="10" t="s">
        <v>42</v>
      </c>
      <c r="E7" s="11" t="s">
        <v>2</v>
      </c>
    </row>
    <row r="8" spans="1:5" ht="16.5" customHeight="1" thickBot="1" x14ac:dyDescent="0.2">
      <c r="A8" s="132"/>
      <c r="B8" s="46" t="s">
        <v>3</v>
      </c>
      <c r="C8" s="127" t="s">
        <v>48</v>
      </c>
      <c r="D8" s="15" t="s">
        <v>43</v>
      </c>
      <c r="E8" s="16" t="s">
        <v>44</v>
      </c>
    </row>
    <row r="9" spans="1:5" ht="16.5" customHeight="1" x14ac:dyDescent="0.15">
      <c r="A9" s="91" t="s">
        <v>4</v>
      </c>
      <c r="B9" s="85">
        <v>0</v>
      </c>
      <c r="C9" s="85">
        <v>276402</v>
      </c>
      <c r="D9" s="103">
        <f t="shared" ref="D9:D35" si="0">B9-C9</f>
        <v>-276402</v>
      </c>
      <c r="E9" s="117">
        <f t="shared" ref="E9:E25" si="1">D9/C9*100</f>
        <v>-100</v>
      </c>
    </row>
    <row r="10" spans="1:5" ht="16.5" customHeight="1" x14ac:dyDescent="0.15">
      <c r="A10" s="92" t="s">
        <v>5</v>
      </c>
      <c r="B10" s="86">
        <v>0</v>
      </c>
      <c r="C10" s="86">
        <v>45985</v>
      </c>
      <c r="D10" s="104">
        <f t="shared" si="0"/>
        <v>-45985</v>
      </c>
      <c r="E10" s="118">
        <f t="shared" si="1"/>
        <v>-100</v>
      </c>
    </row>
    <row r="11" spans="1:5" ht="16.5" customHeight="1" x14ac:dyDescent="0.15">
      <c r="A11" s="92" t="s">
        <v>6</v>
      </c>
      <c r="B11" s="86">
        <v>0</v>
      </c>
      <c r="C11" s="86">
        <v>35809</v>
      </c>
      <c r="D11" s="104">
        <f t="shared" si="0"/>
        <v>-35809</v>
      </c>
      <c r="E11" s="118">
        <f t="shared" si="1"/>
        <v>-100</v>
      </c>
    </row>
    <row r="12" spans="1:5" ht="16.5" customHeight="1" x14ac:dyDescent="0.15">
      <c r="A12" s="92" t="s">
        <v>7</v>
      </c>
      <c r="B12" s="86">
        <v>0</v>
      </c>
      <c r="C12" s="86">
        <v>110281</v>
      </c>
      <c r="D12" s="104">
        <f t="shared" si="0"/>
        <v>-110281</v>
      </c>
      <c r="E12" s="118">
        <f t="shared" si="1"/>
        <v>-100</v>
      </c>
    </row>
    <row r="13" spans="1:5" ht="16.5" customHeight="1" x14ac:dyDescent="0.15">
      <c r="A13" s="93" t="s">
        <v>8</v>
      </c>
      <c r="B13" s="86">
        <v>0</v>
      </c>
      <c r="C13" s="86">
        <v>32923</v>
      </c>
      <c r="D13" s="104">
        <f t="shared" si="0"/>
        <v>-32923</v>
      </c>
      <c r="E13" s="118">
        <f t="shared" si="1"/>
        <v>-100</v>
      </c>
    </row>
    <row r="14" spans="1:5" ht="16.5" customHeight="1" x14ac:dyDescent="0.15">
      <c r="A14" s="93" t="s">
        <v>9</v>
      </c>
      <c r="B14" s="86">
        <v>0</v>
      </c>
      <c r="C14" s="86">
        <v>29218</v>
      </c>
      <c r="D14" s="104">
        <f t="shared" si="0"/>
        <v>-29218</v>
      </c>
      <c r="E14" s="118">
        <f t="shared" si="1"/>
        <v>-100</v>
      </c>
    </row>
    <row r="15" spans="1:5" ht="16.5" customHeight="1" x14ac:dyDescent="0.15">
      <c r="A15" s="93" t="s">
        <v>10</v>
      </c>
      <c r="B15" s="86">
        <v>0</v>
      </c>
      <c r="C15" s="86">
        <v>26152</v>
      </c>
      <c r="D15" s="104">
        <f t="shared" si="0"/>
        <v>-26152</v>
      </c>
      <c r="E15" s="118">
        <f t="shared" si="1"/>
        <v>-100</v>
      </c>
    </row>
    <row r="16" spans="1:5" ht="16.5" customHeight="1" x14ac:dyDescent="0.15">
      <c r="A16" s="93" t="s">
        <v>11</v>
      </c>
      <c r="B16" s="86">
        <v>0</v>
      </c>
      <c r="C16" s="86">
        <v>25170</v>
      </c>
      <c r="D16" s="104">
        <f t="shared" si="0"/>
        <v>-25170</v>
      </c>
      <c r="E16" s="118">
        <f t="shared" si="1"/>
        <v>-100</v>
      </c>
    </row>
    <row r="17" spans="1:5" ht="16.5" customHeight="1" x14ac:dyDescent="0.15">
      <c r="A17" s="92" t="s">
        <v>12</v>
      </c>
      <c r="B17" s="86">
        <v>0</v>
      </c>
      <c r="C17" s="86">
        <v>5110</v>
      </c>
      <c r="D17" s="104">
        <f t="shared" si="0"/>
        <v>-5110</v>
      </c>
      <c r="E17" s="118">
        <f t="shared" si="1"/>
        <v>-100</v>
      </c>
    </row>
    <row r="18" spans="1:5" ht="16.5" customHeight="1" x14ac:dyDescent="0.15">
      <c r="A18" s="92" t="s">
        <v>13</v>
      </c>
      <c r="B18" s="86">
        <v>0</v>
      </c>
      <c r="C18" s="86">
        <v>2844</v>
      </c>
      <c r="D18" s="104">
        <f t="shared" si="0"/>
        <v>-2844</v>
      </c>
      <c r="E18" s="118">
        <f t="shared" si="1"/>
        <v>-100</v>
      </c>
    </row>
    <row r="19" spans="1:5" ht="16.5" customHeight="1" x14ac:dyDescent="0.15">
      <c r="A19" s="125" t="s">
        <v>45</v>
      </c>
      <c r="B19" s="86">
        <v>0</v>
      </c>
      <c r="C19" s="86">
        <v>2826</v>
      </c>
      <c r="D19" s="104">
        <f t="shared" si="0"/>
        <v>-2826</v>
      </c>
      <c r="E19" s="118">
        <f t="shared" si="1"/>
        <v>-100</v>
      </c>
    </row>
    <row r="20" spans="1:5" ht="16.5" customHeight="1" x14ac:dyDescent="0.15">
      <c r="A20" s="92" t="s">
        <v>15</v>
      </c>
      <c r="B20" s="86">
        <v>0</v>
      </c>
      <c r="C20" s="86">
        <v>23011</v>
      </c>
      <c r="D20" s="104">
        <f t="shared" si="0"/>
        <v>-23011</v>
      </c>
      <c r="E20" s="118">
        <f t="shared" si="1"/>
        <v>-100</v>
      </c>
    </row>
    <row r="21" spans="1:5" ht="16.5" customHeight="1" x14ac:dyDescent="0.15">
      <c r="A21" s="92" t="s">
        <v>16</v>
      </c>
      <c r="B21" s="86">
        <v>0</v>
      </c>
      <c r="C21" s="86">
        <v>6275</v>
      </c>
      <c r="D21" s="104">
        <f t="shared" si="0"/>
        <v>-6275</v>
      </c>
      <c r="E21" s="118">
        <f t="shared" si="1"/>
        <v>-100</v>
      </c>
    </row>
    <row r="22" spans="1:5" ht="16.5" customHeight="1" x14ac:dyDescent="0.15">
      <c r="A22" s="93" t="s">
        <v>17</v>
      </c>
      <c r="B22" s="86">
        <v>0</v>
      </c>
      <c r="C22" s="86">
        <v>11249</v>
      </c>
      <c r="D22" s="104">
        <f t="shared" si="0"/>
        <v>-11249</v>
      </c>
      <c r="E22" s="118">
        <f t="shared" si="1"/>
        <v>-100</v>
      </c>
    </row>
    <row r="23" spans="1:5" ht="16.5" customHeight="1" x14ac:dyDescent="0.15">
      <c r="A23" s="92" t="s">
        <v>18</v>
      </c>
      <c r="B23" s="86">
        <v>0</v>
      </c>
      <c r="C23" s="86">
        <v>3993</v>
      </c>
      <c r="D23" s="104">
        <f t="shared" si="0"/>
        <v>-3993</v>
      </c>
      <c r="E23" s="118">
        <f t="shared" si="1"/>
        <v>-100</v>
      </c>
    </row>
    <row r="24" spans="1:5" ht="16.5" customHeight="1" x14ac:dyDescent="0.15">
      <c r="A24" s="93" t="s">
        <v>19</v>
      </c>
      <c r="B24" s="86">
        <v>0</v>
      </c>
      <c r="C24" s="86">
        <v>6704</v>
      </c>
      <c r="D24" s="104">
        <f t="shared" si="0"/>
        <v>-6704</v>
      </c>
      <c r="E24" s="118">
        <f t="shared" si="1"/>
        <v>-100</v>
      </c>
    </row>
    <row r="25" spans="1:5" ht="16.5" customHeight="1" x14ac:dyDescent="0.15">
      <c r="A25" s="93" t="s">
        <v>32</v>
      </c>
      <c r="B25" s="86">
        <v>0</v>
      </c>
      <c r="C25" s="86">
        <v>8859</v>
      </c>
      <c r="D25" s="104">
        <f t="shared" si="0"/>
        <v>-8859</v>
      </c>
      <c r="E25" s="118">
        <f t="shared" si="1"/>
        <v>-100</v>
      </c>
    </row>
    <row r="26" spans="1:5" ht="16.5" customHeight="1" x14ac:dyDescent="0.15">
      <c r="A26" s="92" t="s">
        <v>21</v>
      </c>
      <c r="B26" s="86">
        <v>0</v>
      </c>
      <c r="C26" s="86">
        <v>17992</v>
      </c>
      <c r="D26" s="104">
        <f t="shared" si="0"/>
        <v>-17992</v>
      </c>
      <c r="E26" s="118">
        <f t="shared" ref="E26" si="2">D26/C26*100</f>
        <v>-100</v>
      </c>
    </row>
    <row r="27" spans="1:5" ht="16.5" customHeight="1" x14ac:dyDescent="0.15">
      <c r="A27" s="92" t="s">
        <v>22</v>
      </c>
      <c r="B27" s="86">
        <v>0</v>
      </c>
      <c r="C27" s="86">
        <v>28042</v>
      </c>
      <c r="D27" s="104">
        <f t="shared" si="0"/>
        <v>-28042</v>
      </c>
      <c r="E27" s="118">
        <f t="shared" ref="E27:E35" si="3">D27/C27*100</f>
        <v>-100</v>
      </c>
    </row>
    <row r="28" spans="1:5" ht="16.5" customHeight="1" x14ac:dyDescent="0.15">
      <c r="A28" s="92" t="s">
        <v>23</v>
      </c>
      <c r="B28" s="86">
        <v>0</v>
      </c>
      <c r="C28" s="86">
        <v>38450</v>
      </c>
      <c r="D28" s="104">
        <f t="shared" si="0"/>
        <v>-38450</v>
      </c>
      <c r="E28" s="118">
        <f t="shared" si="3"/>
        <v>-100</v>
      </c>
    </row>
    <row r="29" spans="1:5" ht="16.5" customHeight="1" x14ac:dyDescent="0.15">
      <c r="A29" s="92" t="s">
        <v>24</v>
      </c>
      <c r="B29" s="86">
        <v>0</v>
      </c>
      <c r="C29" s="86">
        <v>12706</v>
      </c>
      <c r="D29" s="104">
        <f t="shared" si="0"/>
        <v>-12706</v>
      </c>
      <c r="E29" s="118">
        <f t="shared" si="3"/>
        <v>-100</v>
      </c>
    </row>
    <row r="30" spans="1:5" ht="16.5" customHeight="1" x14ac:dyDescent="0.15">
      <c r="A30" s="92" t="s">
        <v>25</v>
      </c>
      <c r="B30" s="86">
        <v>0</v>
      </c>
      <c r="C30" s="86">
        <v>9821</v>
      </c>
      <c r="D30" s="104">
        <f t="shared" si="0"/>
        <v>-9821</v>
      </c>
      <c r="E30" s="118">
        <f t="shared" si="3"/>
        <v>-100</v>
      </c>
    </row>
    <row r="31" spans="1:5" ht="16.5" customHeight="1" x14ac:dyDescent="0.15">
      <c r="A31" s="93" t="s">
        <v>26</v>
      </c>
      <c r="B31" s="86">
        <v>0</v>
      </c>
      <c r="C31" s="86">
        <v>9160</v>
      </c>
      <c r="D31" s="104">
        <f t="shared" si="0"/>
        <v>-9160</v>
      </c>
      <c r="E31" s="118">
        <f t="shared" si="3"/>
        <v>-100</v>
      </c>
    </row>
    <row r="32" spans="1:5" ht="16.5" customHeight="1" thickBot="1" x14ac:dyDescent="0.2">
      <c r="A32" s="94" t="s">
        <v>27</v>
      </c>
      <c r="B32" s="87">
        <v>0</v>
      </c>
      <c r="C32" s="87">
        <v>12006</v>
      </c>
      <c r="D32" s="105">
        <f t="shared" si="0"/>
        <v>-12006</v>
      </c>
      <c r="E32" s="119">
        <f t="shared" si="3"/>
        <v>-100</v>
      </c>
    </row>
    <row r="33" spans="1:5" ht="16.5" customHeight="1" x14ac:dyDescent="0.15">
      <c r="A33" s="95" t="s">
        <v>28</v>
      </c>
      <c r="B33" s="88">
        <f>SUM(B9:B16)</f>
        <v>0</v>
      </c>
      <c r="C33" s="88">
        <f>SUM(C9:C16)</f>
        <v>581940</v>
      </c>
      <c r="D33" s="106">
        <f t="shared" si="0"/>
        <v>-581940</v>
      </c>
      <c r="E33" s="120">
        <f t="shared" si="3"/>
        <v>-100</v>
      </c>
    </row>
    <row r="34" spans="1:5" ht="16.5" customHeight="1" x14ac:dyDescent="0.15">
      <c r="A34" s="96" t="s">
        <v>29</v>
      </c>
      <c r="B34" s="89">
        <f>SUM(B17:B32)</f>
        <v>0</v>
      </c>
      <c r="C34" s="89">
        <f>SUM(C17:C32)</f>
        <v>199048</v>
      </c>
      <c r="D34" s="107">
        <f t="shared" si="0"/>
        <v>-199048</v>
      </c>
      <c r="E34" s="121">
        <f t="shared" si="3"/>
        <v>-100</v>
      </c>
    </row>
    <row r="35" spans="1:5" s="40" customFormat="1" ht="16.5" customHeight="1" thickBot="1" x14ac:dyDescent="0.2">
      <c r="A35" s="97" t="s">
        <v>30</v>
      </c>
      <c r="B35" s="90">
        <f>SUM(B33,B34)</f>
        <v>0</v>
      </c>
      <c r="C35" s="90">
        <f>SUM(C33,C34)</f>
        <v>780988</v>
      </c>
      <c r="D35" s="108">
        <f t="shared" si="0"/>
        <v>-780988</v>
      </c>
      <c r="E35" s="122">
        <f t="shared" si="3"/>
        <v>-100</v>
      </c>
    </row>
    <row r="36" spans="1:5" ht="16.5" customHeight="1" x14ac:dyDescent="0.15">
      <c r="A36" s="109"/>
    </row>
    <row r="37" spans="1:5" ht="16.5" customHeight="1" x14ac:dyDescent="0.15">
      <c r="A37" s="100"/>
    </row>
    <row r="38" spans="1:5" ht="16.5" customHeight="1" x14ac:dyDescent="0.15">
      <c r="B38" s="2"/>
      <c r="C38" s="2"/>
    </row>
    <row r="39" spans="1:5" ht="16.5" customHeight="1" x14ac:dyDescent="0.15">
      <c r="D39" s="41"/>
      <c r="E39" s="41"/>
    </row>
  </sheetData>
  <mergeCells count="3">
    <mergeCell ref="A7:A8"/>
    <mergeCell ref="D1:E1"/>
    <mergeCell ref="A3:E3"/>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G41"/>
  <sheetViews>
    <sheetView showGridLines="0" view="pageBreakPreview" zoomScaleNormal="100" zoomScaleSheetLayoutView="100" workbookViewId="0"/>
  </sheetViews>
  <sheetFormatPr defaultColWidth="10.28515625" defaultRowHeight="16.5" customHeight="1" x14ac:dyDescent="0.15"/>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x14ac:dyDescent="0.15">
      <c r="F1" s="130"/>
      <c r="G1" s="130"/>
    </row>
    <row r="2" spans="1:7" ht="16.5" customHeight="1" x14ac:dyDescent="0.15">
      <c r="A2" s="1"/>
    </row>
    <row r="3" spans="1:7" ht="16.5" customHeight="1" x14ac:dyDescent="0.15">
      <c r="A3" s="135" t="s">
        <v>54</v>
      </c>
      <c r="B3" s="135"/>
      <c r="C3" s="135"/>
      <c r="D3" s="135"/>
      <c r="E3" s="135"/>
      <c r="F3" s="135"/>
      <c r="G3" s="135"/>
    </row>
    <row r="4" spans="1:7" ht="16.5" customHeight="1" x14ac:dyDescent="0.15">
      <c r="A4" s="54"/>
      <c r="B4" s="54"/>
      <c r="C4" s="54"/>
      <c r="D4" s="54"/>
      <c r="E4" s="54"/>
      <c r="F4" s="54"/>
      <c r="G4" s="54"/>
    </row>
    <row r="5" spans="1:7" ht="12.75" customHeight="1" x14ac:dyDescent="0.15">
      <c r="A5" s="43"/>
      <c r="D5" s="42"/>
      <c r="E5" s="1"/>
      <c r="F5" s="1"/>
    </row>
    <row r="6" spans="1:7" ht="16.5" customHeight="1" thickBot="1" x14ac:dyDescent="0.2">
      <c r="A6" s="124"/>
      <c r="B6" s="5"/>
      <c r="C6" s="6"/>
      <c r="D6" s="6"/>
      <c r="E6" s="6"/>
      <c r="F6" s="6"/>
      <c r="G6" s="7" t="s">
        <v>0</v>
      </c>
    </row>
    <row r="7" spans="1:7" s="12" customFormat="1" ht="16.5" customHeight="1" x14ac:dyDescent="0.15">
      <c r="A7" s="8"/>
      <c r="B7" s="128" t="s">
        <v>31</v>
      </c>
      <c r="C7" s="9"/>
      <c r="D7" s="101" t="s">
        <v>55</v>
      </c>
      <c r="E7" s="123" t="s">
        <v>50</v>
      </c>
      <c r="F7" s="10" t="s">
        <v>42</v>
      </c>
      <c r="G7" s="11" t="s">
        <v>2</v>
      </c>
    </row>
    <row r="8" spans="1:7" ht="16.5" customHeight="1" thickBot="1" x14ac:dyDescent="0.2">
      <c r="A8" s="13"/>
      <c r="B8" s="129"/>
      <c r="C8" s="14"/>
      <c r="D8" s="46" t="s">
        <v>3</v>
      </c>
      <c r="E8" s="127" t="s">
        <v>47</v>
      </c>
      <c r="F8" s="15" t="s">
        <v>43</v>
      </c>
      <c r="G8" s="16" t="s">
        <v>44</v>
      </c>
    </row>
    <row r="9" spans="1:7" ht="16.5" customHeight="1" x14ac:dyDescent="0.15">
      <c r="A9" s="17"/>
      <c r="B9" s="18" t="s">
        <v>4</v>
      </c>
      <c r="C9" s="19"/>
      <c r="D9" s="110">
        <f>普通交付税!D9+臨時財政対策債発行可能額!B9</f>
        <v>10364853</v>
      </c>
      <c r="E9" s="55">
        <f>普通交付税!E9+臨時財政対策債発行可能額!C9</f>
        <v>10913460</v>
      </c>
      <c r="F9" s="62">
        <f>D9-E9</f>
        <v>-548607</v>
      </c>
      <c r="G9" s="63">
        <f>F9/E9*100</f>
        <v>-5.0268842328647372</v>
      </c>
    </row>
    <row r="10" spans="1:7" ht="16.5" customHeight="1" x14ac:dyDescent="0.15">
      <c r="A10" s="20"/>
      <c r="B10" s="21" t="s">
        <v>5</v>
      </c>
      <c r="C10" s="22"/>
      <c r="D10" s="111">
        <f>普通交付税!D10+臨時財政対策債発行可能額!B10</f>
        <v>4259569</v>
      </c>
      <c r="E10" s="56">
        <f>普通交付税!E10+臨時財政対策債発行可能額!C10</f>
        <v>3748630</v>
      </c>
      <c r="F10" s="66">
        <f t="shared" ref="F10:F32" si="0">D10-E10</f>
        <v>510939</v>
      </c>
      <c r="G10" s="67">
        <f t="shared" ref="G10:G32" si="1">F10/E10*100</f>
        <v>13.630019500457498</v>
      </c>
    </row>
    <row r="11" spans="1:7" ht="16.5" customHeight="1" x14ac:dyDescent="0.15">
      <c r="A11" s="20"/>
      <c r="B11" s="21" t="s">
        <v>6</v>
      </c>
      <c r="C11" s="22"/>
      <c r="D11" s="111">
        <f>普通交付税!D11+臨時財政対策債発行可能額!B11</f>
        <v>3556847</v>
      </c>
      <c r="E11" s="56">
        <f>普通交付税!E11+臨時財政対策債発行可能額!C11</f>
        <v>3420240</v>
      </c>
      <c r="F11" s="66">
        <f t="shared" si="0"/>
        <v>136607</v>
      </c>
      <c r="G11" s="67">
        <f t="shared" si="1"/>
        <v>3.9940764390802985</v>
      </c>
    </row>
    <row r="12" spans="1:7" ht="16.5" customHeight="1" x14ac:dyDescent="0.15">
      <c r="A12" s="20"/>
      <c r="B12" s="21" t="s">
        <v>7</v>
      </c>
      <c r="C12" s="22"/>
      <c r="D12" s="111">
        <f>普通交付税!D12+臨時財政対策債発行可能額!B12</f>
        <v>5045828</v>
      </c>
      <c r="E12" s="56">
        <f>普通交付税!E12+臨時財政対策債発行可能額!C12</f>
        <v>4557570</v>
      </c>
      <c r="F12" s="66">
        <f t="shared" si="0"/>
        <v>488258</v>
      </c>
      <c r="G12" s="67">
        <f t="shared" si="1"/>
        <v>10.713121246629234</v>
      </c>
    </row>
    <row r="13" spans="1:7" ht="16.5" customHeight="1" x14ac:dyDescent="0.15">
      <c r="A13" s="20"/>
      <c r="B13" s="23" t="s">
        <v>33</v>
      </c>
      <c r="C13" s="22"/>
      <c r="D13" s="111">
        <f>普通交付税!D13+臨時財政対策債発行可能額!B13</f>
        <v>7207813</v>
      </c>
      <c r="E13" s="56">
        <f>普通交付税!E13+臨時財政対策債発行可能額!C13</f>
        <v>7170616</v>
      </c>
      <c r="F13" s="66">
        <f t="shared" si="0"/>
        <v>37197</v>
      </c>
      <c r="G13" s="67">
        <f t="shared" si="1"/>
        <v>0.51874204391923928</v>
      </c>
    </row>
    <row r="14" spans="1:7" ht="16.5" customHeight="1" x14ac:dyDescent="0.15">
      <c r="A14" s="20"/>
      <c r="B14" s="23" t="s">
        <v>34</v>
      </c>
      <c r="C14" s="22"/>
      <c r="D14" s="111">
        <f>普通交付税!D14+臨時財政対策債発行可能額!B14</f>
        <v>6898639</v>
      </c>
      <c r="E14" s="56">
        <f>普通交付税!E14+臨時財政対策債発行可能額!C14</f>
        <v>6865738</v>
      </c>
      <c r="F14" s="66">
        <f t="shared" si="0"/>
        <v>32901</v>
      </c>
      <c r="G14" s="67">
        <f t="shared" si="1"/>
        <v>0.47920558576514283</v>
      </c>
    </row>
    <row r="15" spans="1:7" ht="16.5" customHeight="1" x14ac:dyDescent="0.15">
      <c r="A15" s="20"/>
      <c r="B15" s="23" t="s">
        <v>35</v>
      </c>
      <c r="C15" s="22"/>
      <c r="D15" s="111">
        <f>普通交付税!D15+臨時財政対策債発行可能額!B15</f>
        <v>7565483</v>
      </c>
      <c r="E15" s="56">
        <f>普通交付税!E15+臨時財政対策債発行可能額!C15</f>
        <v>7359084</v>
      </c>
      <c r="F15" s="66">
        <f t="shared" si="0"/>
        <v>206399</v>
      </c>
      <c r="G15" s="67">
        <f t="shared" si="1"/>
        <v>2.8046833002585645</v>
      </c>
    </row>
    <row r="16" spans="1:7" ht="16.5" customHeight="1" x14ac:dyDescent="0.15">
      <c r="A16" s="20"/>
      <c r="B16" s="21" t="s">
        <v>36</v>
      </c>
      <c r="C16" s="22"/>
      <c r="D16" s="111">
        <f>普通交付税!D16+臨時財政対策債発行可能額!B16</f>
        <v>9434349</v>
      </c>
      <c r="E16" s="56">
        <f>普通交付税!E16+臨時財政対策債発行可能額!C16</f>
        <v>9466873</v>
      </c>
      <c r="F16" s="66">
        <f t="shared" si="0"/>
        <v>-32524</v>
      </c>
      <c r="G16" s="67">
        <f t="shared" si="1"/>
        <v>-0.34355589221488447</v>
      </c>
    </row>
    <row r="17" spans="1:7" ht="16.5" customHeight="1" x14ac:dyDescent="0.15">
      <c r="A17" s="20"/>
      <c r="B17" s="21" t="s">
        <v>12</v>
      </c>
      <c r="C17" s="22"/>
      <c r="D17" s="111">
        <f>普通交付税!D17+臨時財政対策債発行可能額!B17</f>
        <v>1930556</v>
      </c>
      <c r="E17" s="56">
        <f>普通交付税!E17+臨時財政対策債発行可能額!C17</f>
        <v>1844231</v>
      </c>
      <c r="F17" s="66">
        <f t="shared" si="0"/>
        <v>86325</v>
      </c>
      <c r="G17" s="67">
        <f t="shared" si="1"/>
        <v>4.6808127615249928</v>
      </c>
    </row>
    <row r="18" spans="1:7" ht="16.5" customHeight="1" x14ac:dyDescent="0.15">
      <c r="A18" s="20"/>
      <c r="B18" s="21" t="s">
        <v>13</v>
      </c>
      <c r="C18" s="22"/>
      <c r="D18" s="111">
        <f>普通交付税!D18+臨時財政対策債発行可能額!B18</f>
        <v>1476098</v>
      </c>
      <c r="E18" s="56">
        <f>普通交付税!E18+臨時財政対策債発行可能額!C18</f>
        <v>1415568</v>
      </c>
      <c r="F18" s="66">
        <f t="shared" si="0"/>
        <v>60530</v>
      </c>
      <c r="G18" s="67">
        <f t="shared" si="1"/>
        <v>4.2760220632283295</v>
      </c>
    </row>
    <row r="19" spans="1:7" ht="16.5" customHeight="1" x14ac:dyDescent="0.15">
      <c r="A19" s="20"/>
      <c r="B19" s="21" t="s">
        <v>14</v>
      </c>
      <c r="C19" s="22"/>
      <c r="D19" s="111">
        <f>普通交付税!D19+臨時財政対策債発行可能額!B19</f>
        <v>1360471</v>
      </c>
      <c r="E19" s="56">
        <f>普通交付税!E19+臨時財政対策債発行可能額!C19</f>
        <v>1320816</v>
      </c>
      <c r="F19" s="66">
        <f t="shared" si="0"/>
        <v>39655</v>
      </c>
      <c r="G19" s="67">
        <f t="shared" si="1"/>
        <v>3.0023106927838548</v>
      </c>
    </row>
    <row r="20" spans="1:7" ht="16.5" customHeight="1" x14ac:dyDescent="0.15">
      <c r="A20" s="20"/>
      <c r="B20" s="21" t="s">
        <v>15</v>
      </c>
      <c r="C20" s="22"/>
      <c r="D20" s="111">
        <f>普通交付税!D20+臨時財政対策債発行可能額!B20</f>
        <v>3019293</v>
      </c>
      <c r="E20" s="56">
        <f>普通交付税!E20+臨時財政対策債発行可能額!C20</f>
        <v>2895532</v>
      </c>
      <c r="F20" s="66">
        <f t="shared" si="0"/>
        <v>123761</v>
      </c>
      <c r="G20" s="67">
        <f t="shared" si="1"/>
        <v>4.2742059144917066</v>
      </c>
    </row>
    <row r="21" spans="1:7" ht="16.5" customHeight="1" x14ac:dyDescent="0.15">
      <c r="A21" s="20"/>
      <c r="B21" s="21" t="s">
        <v>16</v>
      </c>
      <c r="C21" s="22"/>
      <c r="D21" s="111">
        <f>普通交付税!D21+臨時財政対策債発行可能額!B21</f>
        <v>2655350</v>
      </c>
      <c r="E21" s="56">
        <f>普通交付税!E21+臨時財政対策債発行可能額!C21</f>
        <v>2584673</v>
      </c>
      <c r="F21" s="66">
        <f t="shared" si="0"/>
        <v>70677</v>
      </c>
      <c r="G21" s="67">
        <f t="shared" si="1"/>
        <v>2.7344658299134941</v>
      </c>
    </row>
    <row r="22" spans="1:7" ht="16.5" customHeight="1" x14ac:dyDescent="0.15">
      <c r="A22" s="20"/>
      <c r="B22" s="21" t="s">
        <v>37</v>
      </c>
      <c r="C22" s="22"/>
      <c r="D22" s="111">
        <f>普通交付税!D22+臨時財政対策債発行可能額!B22</f>
        <v>4827194</v>
      </c>
      <c r="E22" s="56">
        <f>普通交付税!E22+臨時財政対策債発行可能額!C22</f>
        <v>4738757</v>
      </c>
      <c r="F22" s="66">
        <f t="shared" si="0"/>
        <v>88437</v>
      </c>
      <c r="G22" s="67">
        <f t="shared" si="1"/>
        <v>1.8662488918507532</v>
      </c>
    </row>
    <row r="23" spans="1:7" ht="16.5" customHeight="1" x14ac:dyDescent="0.15">
      <c r="A23" s="20"/>
      <c r="B23" s="23" t="s">
        <v>18</v>
      </c>
      <c r="C23" s="22"/>
      <c r="D23" s="111">
        <f>普通交付税!D23+臨時財政対策債発行可能額!B23</f>
        <v>1796094</v>
      </c>
      <c r="E23" s="56">
        <f>普通交付税!E23+臨時財政対策債発行可能額!C23</f>
        <v>1822452</v>
      </c>
      <c r="F23" s="66">
        <f t="shared" si="0"/>
        <v>-26358</v>
      </c>
      <c r="G23" s="67">
        <f t="shared" si="1"/>
        <v>-1.4462932357066194</v>
      </c>
    </row>
    <row r="24" spans="1:7" ht="16.5" customHeight="1" x14ac:dyDescent="0.15">
      <c r="A24" s="20"/>
      <c r="B24" s="21" t="s">
        <v>38</v>
      </c>
      <c r="C24" s="22"/>
      <c r="D24" s="111">
        <f>普通交付税!D24+臨時財政対策債発行可能額!B24</f>
        <v>3102544</v>
      </c>
      <c r="E24" s="56">
        <f>普通交付税!E24+臨時財政対策債発行可能額!C24</f>
        <v>3059304</v>
      </c>
      <c r="F24" s="66">
        <f t="shared" si="0"/>
        <v>43240</v>
      </c>
      <c r="G24" s="67">
        <f t="shared" si="1"/>
        <v>1.4133933731332355</v>
      </c>
    </row>
    <row r="25" spans="1:7" ht="16.5" customHeight="1" x14ac:dyDescent="0.15">
      <c r="A25" s="20"/>
      <c r="B25" s="21" t="s">
        <v>39</v>
      </c>
      <c r="C25" s="22"/>
      <c r="D25" s="111">
        <f>普通交付税!D25+臨時財政対策債発行可能額!B25</f>
        <v>3826238</v>
      </c>
      <c r="E25" s="56">
        <f>普通交付税!E25+臨時財政対策債発行可能額!C25</f>
        <v>3744194</v>
      </c>
      <c r="F25" s="66">
        <f t="shared" si="0"/>
        <v>82044</v>
      </c>
      <c r="G25" s="67">
        <f t="shared" si="1"/>
        <v>2.1912326124127115</v>
      </c>
    </row>
    <row r="26" spans="1:7" ht="16.5" customHeight="1" x14ac:dyDescent="0.15">
      <c r="A26" s="20"/>
      <c r="B26" s="21" t="s">
        <v>21</v>
      </c>
      <c r="C26" s="22"/>
      <c r="D26" s="111">
        <f>普通交付税!D26+臨時財政対策債発行可能額!B26</f>
        <v>620100</v>
      </c>
      <c r="E26" s="56">
        <f>普通交付税!E26+臨時財政対策債発行可能額!C26</f>
        <v>567799</v>
      </c>
      <c r="F26" s="66">
        <f t="shared" si="0"/>
        <v>52301</v>
      </c>
      <c r="G26" s="67">
        <f t="shared" si="1"/>
        <v>9.2111821260692608</v>
      </c>
    </row>
    <row r="27" spans="1:7" ht="16.5" customHeight="1" x14ac:dyDescent="0.15">
      <c r="A27" s="20"/>
      <c r="B27" s="21" t="s">
        <v>22</v>
      </c>
      <c r="C27" s="22"/>
      <c r="D27" s="111">
        <f>普通交付税!D27+臨時財政対策債発行可能額!B27</f>
        <v>1421195</v>
      </c>
      <c r="E27" s="56">
        <f>普通交付税!E27+臨時財政対策債発行可能額!C27</f>
        <v>1370431</v>
      </c>
      <c r="F27" s="66">
        <f t="shared" si="0"/>
        <v>50764</v>
      </c>
      <c r="G27" s="67">
        <f t="shared" si="1"/>
        <v>3.7042361125806411</v>
      </c>
    </row>
    <row r="28" spans="1:7" ht="16.5" customHeight="1" x14ac:dyDescent="0.15">
      <c r="A28" s="20"/>
      <c r="B28" s="21" t="s">
        <v>23</v>
      </c>
      <c r="C28" s="22"/>
      <c r="D28" s="111">
        <f>普通交付税!D28+臨時財政対策債発行可能額!B28</f>
        <v>2336985</v>
      </c>
      <c r="E28" s="56">
        <f>普通交付税!E28+臨時財政対策債発行可能額!C28</f>
        <v>2217289</v>
      </c>
      <c r="F28" s="66">
        <f t="shared" si="0"/>
        <v>119696</v>
      </c>
      <c r="G28" s="67">
        <f t="shared" si="1"/>
        <v>5.3983039648868507</v>
      </c>
    </row>
    <row r="29" spans="1:7" ht="16.5" customHeight="1" x14ac:dyDescent="0.15">
      <c r="A29" s="20"/>
      <c r="B29" s="21" t="s">
        <v>24</v>
      </c>
      <c r="C29" s="22"/>
      <c r="D29" s="111">
        <f>普通交付税!D29+臨時財政対策債発行可能額!B29</f>
        <v>1979186</v>
      </c>
      <c r="E29" s="56">
        <f>普通交付税!E29+臨時財政対策債発行可能額!C29</f>
        <v>1867369</v>
      </c>
      <c r="F29" s="66">
        <f t="shared" si="0"/>
        <v>111817</v>
      </c>
      <c r="G29" s="67">
        <f t="shared" si="1"/>
        <v>5.9879434648427816</v>
      </c>
    </row>
    <row r="30" spans="1:7" ht="16.5" customHeight="1" x14ac:dyDescent="0.15">
      <c r="A30" s="20"/>
      <c r="B30" s="21" t="s">
        <v>25</v>
      </c>
      <c r="C30" s="22"/>
      <c r="D30" s="111">
        <f>普通交付税!D30+臨時財政対策債発行可能額!B30</f>
        <v>2030236</v>
      </c>
      <c r="E30" s="56">
        <f>普通交付税!E30+臨時財政対策債発行可能額!C30</f>
        <v>1972404</v>
      </c>
      <c r="F30" s="66">
        <f t="shared" si="0"/>
        <v>57832</v>
      </c>
      <c r="G30" s="67">
        <f t="shared" si="1"/>
        <v>2.9320565158050784</v>
      </c>
    </row>
    <row r="31" spans="1:7" ht="16.5" customHeight="1" x14ac:dyDescent="0.15">
      <c r="A31" s="20"/>
      <c r="B31" s="21" t="s">
        <v>40</v>
      </c>
      <c r="C31" s="22"/>
      <c r="D31" s="111">
        <f>普通交付税!D31+臨時財政対策債発行可能額!B31</f>
        <v>3894795</v>
      </c>
      <c r="E31" s="56">
        <f>普通交付税!E31+臨時財政対策債発行可能額!C31</f>
        <v>3958581</v>
      </c>
      <c r="F31" s="66">
        <f t="shared" si="0"/>
        <v>-63786</v>
      </c>
      <c r="G31" s="67">
        <f t="shared" si="1"/>
        <v>-1.6113349707887752</v>
      </c>
    </row>
    <row r="32" spans="1:7" ht="16.5" customHeight="1" thickBot="1" x14ac:dyDescent="0.2">
      <c r="A32" s="27"/>
      <c r="B32" s="47" t="s">
        <v>41</v>
      </c>
      <c r="C32" s="29"/>
      <c r="D32" s="112">
        <f>普通交付税!D32+臨時財政対策債発行可能額!B32</f>
        <v>3516741</v>
      </c>
      <c r="E32" s="57">
        <f>普通交付税!E32+臨時財政対策債発行可能額!C32</f>
        <v>3521719</v>
      </c>
      <c r="F32" s="70">
        <f t="shared" si="0"/>
        <v>-4978</v>
      </c>
      <c r="G32" s="71">
        <f t="shared" si="1"/>
        <v>-0.1413514252556777</v>
      </c>
    </row>
    <row r="33" spans="1:7" ht="16.5" customHeight="1" x14ac:dyDescent="0.15">
      <c r="A33" s="30"/>
      <c r="B33" s="31" t="s">
        <v>28</v>
      </c>
      <c r="C33" s="32"/>
      <c r="D33" s="113">
        <f>普通交付税!D33+臨時財政対策債発行可能額!B33</f>
        <v>54333381</v>
      </c>
      <c r="E33" s="58">
        <f>普通交付税!E33+臨時財政対策債発行可能額!C33</f>
        <v>53502211</v>
      </c>
      <c r="F33" s="74">
        <f>SUM(F9:F16)</f>
        <v>831170</v>
      </c>
      <c r="G33" s="75">
        <f>F33/E33*100</f>
        <v>1.5535245823766051</v>
      </c>
    </row>
    <row r="34" spans="1:7" ht="16.5" customHeight="1" x14ac:dyDescent="0.15">
      <c r="A34" s="24"/>
      <c r="B34" s="25" t="s">
        <v>29</v>
      </c>
      <c r="C34" s="26"/>
      <c r="D34" s="114">
        <f>普通交付税!D34+臨時財政対策債発行可能額!B34</f>
        <v>39793076</v>
      </c>
      <c r="E34" s="59">
        <f>普通交付税!E34+臨時財政対策債発行可能額!C34</f>
        <v>38901119</v>
      </c>
      <c r="F34" s="78">
        <f>SUM(F17:F32)</f>
        <v>891957</v>
      </c>
      <c r="G34" s="98">
        <f>F34/E34*100</f>
        <v>2.2928826289032971</v>
      </c>
    </row>
    <row r="35" spans="1:7" s="40" customFormat="1" ht="16.5" customHeight="1" thickBot="1" x14ac:dyDescent="0.2">
      <c r="A35" s="37"/>
      <c r="B35" s="38" t="s">
        <v>30</v>
      </c>
      <c r="C35" s="39"/>
      <c r="D35" s="115">
        <f>普通交付税!D35+臨時財政対策債発行可能額!B35</f>
        <v>94126457</v>
      </c>
      <c r="E35" s="116">
        <f>普通交付税!E35+臨時財政対策債発行可能額!C35</f>
        <v>92403330</v>
      </c>
      <c r="F35" s="84">
        <f>SUM(F33:F34)</f>
        <v>1723127</v>
      </c>
      <c r="G35" s="99">
        <f>F35/E35*100</f>
        <v>1.8647888555531493</v>
      </c>
    </row>
    <row r="36" spans="1:7" ht="16.5" customHeight="1" x14ac:dyDescent="0.15">
      <c r="A36" s="109"/>
      <c r="B36" s="44"/>
      <c r="E36" s="40"/>
      <c r="F36" s="40"/>
    </row>
    <row r="37" spans="1:7" ht="16.5" customHeight="1" x14ac:dyDescent="0.15">
      <c r="B37" s="1"/>
      <c r="E37" s="40"/>
      <c r="F37" s="40"/>
    </row>
    <row r="40" spans="1:7" ht="16.5" customHeight="1" x14ac:dyDescent="0.15">
      <c r="D40" s="45"/>
    </row>
    <row r="41" spans="1:7" ht="16.5" customHeight="1" x14ac:dyDescent="0.15">
      <c r="D41" s="45"/>
    </row>
  </sheetData>
  <mergeCells count="3">
    <mergeCell ref="B7:B8"/>
    <mergeCell ref="A3:G3"/>
    <mergeCell ref="F1:G1"/>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kuroda koharu</cp:lastModifiedBy>
  <cp:lastPrinted>2023-07-25T05:18:41Z</cp:lastPrinted>
  <dcterms:created xsi:type="dcterms:W3CDTF">2006-07-27T05:52:40Z</dcterms:created>
  <dcterms:modified xsi:type="dcterms:W3CDTF">2025-07-24T07:12:17Z</dcterms:modified>
</cp:coreProperties>
</file>