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esktop\"/>
    </mc:Choice>
  </mc:AlternateContent>
  <xr:revisionPtr revIDLastSave="0" documentId="8_{41BCB3BB-C7E7-455C-9909-B643548FBB03}" xr6:coauthVersionLast="47" xr6:coauthVersionMax="47" xr10:uidLastSave="{00000000-0000-0000-0000-000000000000}"/>
  <bookViews>
    <workbookView xWindow="-110" yWindow="-110" windowWidth="19420" windowHeight="10300"/>
  </bookViews>
  <sheets>
    <sheet name="投票結果" sheetId="1" r:id="rId1"/>
  </sheets>
  <definedNames>
    <definedName name="_xlnm.Print_Area" localSheetId="0">投票結果!$A$1:$M$11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R7" i="1" s="1"/>
  <c r="G7" i="1"/>
  <c r="H7" i="1"/>
  <c r="I7" i="1"/>
  <c r="K7" i="1"/>
  <c r="L7" i="1"/>
  <c r="Y7" i="1" s="1"/>
  <c r="U7" i="1"/>
  <c r="V7" i="1"/>
  <c r="X7" i="1"/>
  <c r="D8" i="1"/>
  <c r="G8" i="1"/>
  <c r="H8" i="1"/>
  <c r="I8" i="1"/>
  <c r="V8" i="1" s="1"/>
  <c r="K8" i="1"/>
  <c r="L8" i="1"/>
  <c r="R8" i="1"/>
  <c r="S8" i="1"/>
  <c r="U8" i="1"/>
  <c r="X8" i="1"/>
  <c r="Y8" i="1"/>
  <c r="B9" i="1"/>
  <c r="K9" i="1" s="1"/>
  <c r="C9" i="1"/>
  <c r="E9" i="1"/>
  <c r="F9" i="1"/>
  <c r="L9" i="1" s="1"/>
  <c r="G9" i="1"/>
  <c r="H9" i="1"/>
  <c r="I9" i="1"/>
  <c r="J8" i="1" l="1"/>
  <c r="T8" i="1" s="1"/>
  <c r="W7" i="1"/>
  <c r="S7" i="1"/>
  <c r="M8" i="1"/>
  <c r="Z8" i="1" s="1"/>
  <c r="D9" i="1"/>
  <c r="J9" i="1" s="1"/>
  <c r="J7" i="1"/>
  <c r="T7" i="1" s="1"/>
  <c r="M7" i="1"/>
  <c r="Z7" i="1" s="1"/>
  <c r="M9" i="1" l="1"/>
  <c r="W8" i="1"/>
</calcChain>
</file>

<file path=xl/sharedStrings.xml><?xml version="1.0" encoding="utf-8"?>
<sst xmlns="http://schemas.openxmlformats.org/spreadsheetml/2006/main" count="35" uniqueCount="26">
  <si>
    <t>女計</t>
    <rPh sb="0" eb="1">
      <t>オンナ</t>
    </rPh>
    <rPh sb="1" eb="2">
      <t>ケイ</t>
    </rPh>
    <phoneticPr fontId="24"/>
  </si>
  <si>
    <t>投票者数</t>
    <rPh sb="0" eb="3">
      <t>トウヒョウシャ</t>
    </rPh>
    <rPh sb="3" eb="4">
      <t>スウ</t>
    </rPh>
    <phoneticPr fontId="24"/>
  </si>
  <si>
    <t>投票率
男</t>
    <rPh sb="0" eb="3">
      <t>トウヒョウリツ</t>
    </rPh>
    <rPh sb="4" eb="5">
      <t>オトコ</t>
    </rPh>
    <phoneticPr fontId="24"/>
  </si>
  <si>
    <t>投票結果集計表</t>
    <rPh sb="0" eb="2">
      <t>トウヒョウ</t>
    </rPh>
    <rPh sb="2" eb="4">
      <t>ケッカ</t>
    </rPh>
    <rPh sb="4" eb="7">
      <t>シュウケイヒョウ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</si>
  <si>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4"/>
  </si>
  <si>
    <t>徳島県計</t>
    <rPh sb="0" eb="3">
      <t>トクシマケン</t>
    </rPh>
    <rPh sb="3" eb="4">
      <t>ケイ</t>
    </rPh>
    <phoneticPr fontId="24"/>
  </si>
  <si>
    <t>男計</t>
    <rPh sb="0" eb="1">
      <t>オトコ</t>
    </rPh>
    <rPh sb="1" eb="2">
      <t>ケイ</t>
    </rPh>
    <phoneticPr fontId="24"/>
  </si>
  <si>
    <t>棄権者数</t>
    <rPh sb="0" eb="3">
      <t>キケンシャ</t>
    </rPh>
    <rPh sb="3" eb="4">
      <t>スウ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</si>
  <si>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</si>
  <si>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t>区分</t>
    <rPh sb="0" eb="2">
      <t>クブン</t>
    </rPh>
    <phoneticPr fontId="24"/>
  </si>
  <si>
    <t>エラーチェック</t>
    <phoneticPr fontId="24"/>
  </si>
  <si>
    <t>当日有権者数</t>
    <rPh sb="0" eb="2">
      <t>トウジツ</t>
    </rPh>
    <rPh sb="2" eb="5">
      <t>ユウケンシャ</t>
    </rPh>
    <rPh sb="5" eb="6">
      <t>スウ</t>
    </rPh>
    <phoneticPr fontId="24"/>
  </si>
  <si>
    <t>投票率（％）</t>
    <rPh sb="0" eb="3">
      <t>トウヒョウリツ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</si>
  <si>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</si>
  <si>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</si>
  <si>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計</t>
    <rPh sb="0" eb="1">
      <t>ケイ</t>
    </rPh>
    <phoneticPr fontId="24"/>
  </si>
  <si>
    <t>当日計</t>
    <rPh sb="0" eb="2">
      <t>トウジツ</t>
    </rPh>
    <rPh sb="2" eb="3">
      <t>ケイ</t>
    </rPh>
    <phoneticPr fontId="24"/>
  </si>
  <si>
    <t>投票者計</t>
    <rPh sb="0" eb="3">
      <t>トウヒョウシャ</t>
    </rPh>
    <rPh sb="3" eb="4">
      <t>ケイ</t>
    </rPh>
    <phoneticPr fontId="24"/>
  </si>
  <si>
    <t>棄権者計</t>
    <rPh sb="0" eb="3">
      <t>キケンシャ</t>
    </rPh>
    <rPh sb="3" eb="4">
      <t>ケイ</t>
    </rPh>
    <phoneticPr fontId="24"/>
  </si>
  <si>
    <t>計計</t>
    <rPh sb="0" eb="1">
      <t>ケイ</t>
    </rPh>
    <rPh sb="1" eb="2">
      <t>ケイ</t>
    </rPh>
    <phoneticPr fontId="24"/>
  </si>
  <si>
    <t>投票率
女</t>
    <rPh sb="0" eb="3">
      <t>トウヒョウリツ</t>
    </rPh>
    <rPh sb="4" eb="5">
      <t>オンナ</t>
    </rPh>
    <phoneticPr fontId="24"/>
  </si>
  <si>
    <t>投票率
計</t>
    <rPh sb="0" eb="3">
      <t>トウヒョウリツ</t>
    </rPh>
    <rPh sb="4" eb="5">
      <t>ケイ</t>
    </rPh>
    <phoneticPr fontId="24"/>
  </si>
  <si>
    <t>高知県計</t>
    <rPh sb="0" eb="3">
      <t>コウチケン</t>
    </rPh>
    <rPh sb="3" eb="4">
      <t>ケイ</t>
    </rPh>
    <phoneticPr fontId="24"/>
  </si>
  <si>
    <t>選挙区計</t>
    <rPh sb="0" eb="3">
      <t>センキョク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</si>
  <si>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</si>
  <si>
    <r>
      <t>２</t>
    </r>
    <r>
      <rPr>
        <b/>
        <sz val="14"/>
        <color indexed="8"/>
        <rFont val="游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時</t>
    </r>
    <r>
      <rPr>
        <b/>
        <sz val="14"/>
        <color indexed="8"/>
        <rFont val="游ゴシック"/>
        <family val="3"/>
        <charset val="1"/>
      </rPr>
      <t>５</t>
    </r>
    <r>
      <rPr>
        <b/>
        <sz val="14"/>
        <color indexed="8"/>
        <rFont val="游ゴシック"/>
        <family val="3"/>
        <charset val="1"/>
      </rPr>
      <t>５</t>
    </r>
    <r>
      <rPr>
        <b/>
        <sz val="14"/>
        <color indexed="8"/>
        <rFont val="MSPゴシック"/>
        <family val="3"/>
        <charset val="1"/>
      </rPr>
      <t>分発表</t>
    </r>
    <rPh sb="2" eb="3">
      <t>ジ</t>
    </rPh>
    <rPh sb="5" eb="6">
      <t>フン</t>
    </rPh>
    <rPh sb="6" eb="8">
      <t>ハッピョウ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</si>
</sst>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b/>
      <sz val="14"/>
      <color indexed="8"/>
      <name val="游ゴシック"/>
      <family val="3"/>
      <charset val="1"/>
    </font>
    <font>
      <sz val="24"/>
      <color indexed="8"/>
      <name val="MSPゴシック"/>
      <family val="3"/>
      <charset val="1"/>
    </font>
    <font>
      <sz val="10"/>
      <color indexed="8"/>
      <name val="MSPゴシック"/>
      <family val="3"/>
      <charset val="1"/>
    </font>
    <font>
      <sz val="12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3" fillId="18" borderId="17" xfId="0" applyNumberFormat="1" applyFont="1" applyFill="1" applyBorder="1">
      <alignment vertical="center"/>
    </xf>
    <xf numFmtId="176" fontId="23" fillId="0" borderId="17" xfId="0" applyNumberFormat="1" applyFont="1" applyBorder="1">
      <alignment vertical="center"/>
    </xf>
    <xf numFmtId="177" fontId="23" fillId="0" borderId="17" xfId="0" applyNumberFormat="1" applyFont="1" applyBorder="1" applyAlignment="1">
      <alignment horizontal="right" vertical="center"/>
    </xf>
    <xf numFmtId="177" fontId="23" fillId="0" borderId="18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0" fontId="22" fillId="0" borderId="19" xfId="0" applyFont="1" applyBorder="1" applyAlignment="1">
      <alignment horizontal="center" vertical="center"/>
    </xf>
    <xf numFmtId="176" fontId="23" fillId="0" borderId="20" xfId="0" applyNumberFormat="1" applyFont="1" applyBorder="1">
      <alignment vertical="center"/>
    </xf>
    <xf numFmtId="177" fontId="23" fillId="0" borderId="20" xfId="0" applyNumberFormat="1" applyFont="1" applyBorder="1" applyAlignment="1">
      <alignment horizontal="right" vertical="center"/>
    </xf>
    <xf numFmtId="177" fontId="23" fillId="0" borderId="21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view="pageBreakPreview" zoomScaleNormal="85" zoomScaleSheetLayoutView="100" workbookViewId="0">
      <selection activeCell="A3" sqref="A3:M3"/>
    </sheetView>
  </sheetViews>
  <sheetFormatPr defaultRowHeight="11"/>
  <cols>
    <col min="1" max="1" width="13" customWidth="1"/>
    <col min="2" max="7" width="14.109375" customWidth="1"/>
    <col min="8" max="13" width="11.77734375" customWidth="1"/>
  </cols>
  <sheetData>
    <row r="1" spans="1:26" ht="30" customHeight="1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ht="30" customHeight="1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18" t="s">
        <v>25</v>
      </c>
      <c r="L2" s="19"/>
      <c r="M2" s="20"/>
      <c r="R2" t="s">
        <v>10</v>
      </c>
    </row>
    <row r="3" spans="1:26" ht="42.75" customHeight="1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6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ht="42.75" customHeight="1">
      <c r="A5" s="22" t="s">
        <v>9</v>
      </c>
      <c r="B5" s="24" t="s">
        <v>11</v>
      </c>
      <c r="C5" s="24"/>
      <c r="D5" s="24"/>
      <c r="E5" s="24" t="s">
        <v>1</v>
      </c>
      <c r="F5" s="24"/>
      <c r="G5" s="24"/>
      <c r="H5" s="24" t="s">
        <v>7</v>
      </c>
      <c r="I5" s="24"/>
      <c r="J5" s="24"/>
      <c r="K5" s="24" t="s">
        <v>12</v>
      </c>
      <c r="L5" s="24"/>
      <c r="M5" s="25"/>
    </row>
    <row r="6" spans="1:26" ht="42.75" customHeight="1">
      <c r="A6" s="23"/>
      <c r="B6" s="5" t="s">
        <v>13</v>
      </c>
      <c r="C6" s="5" t="s">
        <v>14</v>
      </c>
      <c r="D6" s="5" t="s">
        <v>15</v>
      </c>
      <c r="E6" s="5" t="s">
        <v>13</v>
      </c>
      <c r="F6" s="5" t="s">
        <v>14</v>
      </c>
      <c r="G6" s="5" t="s">
        <v>15</v>
      </c>
      <c r="H6" s="5" t="s">
        <v>13</v>
      </c>
      <c r="I6" s="5" t="s">
        <v>14</v>
      </c>
      <c r="J6" s="5" t="s">
        <v>15</v>
      </c>
      <c r="K6" s="5" t="s">
        <v>13</v>
      </c>
      <c r="L6" s="5" t="s">
        <v>14</v>
      </c>
      <c r="M6" s="6" t="s">
        <v>15</v>
      </c>
      <c r="R6" t="s">
        <v>16</v>
      </c>
      <c r="S6" t="s">
        <v>17</v>
      </c>
      <c r="T6" t="s">
        <v>18</v>
      </c>
      <c r="U6" t="s">
        <v>6</v>
      </c>
      <c r="V6" t="s">
        <v>0</v>
      </c>
      <c r="W6" t="s">
        <v>19</v>
      </c>
      <c r="X6" s="7" t="s">
        <v>2</v>
      </c>
      <c r="Y6" s="7" t="s">
        <v>20</v>
      </c>
      <c r="Z6" s="7" t="s">
        <v>21</v>
      </c>
    </row>
    <row r="7" spans="1:26" ht="42.75" customHeight="1">
      <c r="A7" s="4" t="s">
        <v>5</v>
      </c>
      <c r="B7" s="8">
        <v>283225</v>
      </c>
      <c r="C7" s="8">
        <v>313313</v>
      </c>
      <c r="D7" s="9">
        <f>SUM(B7:C7)</f>
        <v>596538</v>
      </c>
      <c r="E7" s="8">
        <v>146016</v>
      </c>
      <c r="F7" s="8">
        <v>155109</v>
      </c>
      <c r="G7" s="9">
        <f>SUM(E7:F7)</f>
        <v>301125</v>
      </c>
      <c r="H7" s="9">
        <f t="shared" ref="H7:J9" si="0">B7-E7</f>
        <v>137209</v>
      </c>
      <c r="I7" s="9">
        <f t="shared" si="0"/>
        <v>158204</v>
      </c>
      <c r="J7" s="9">
        <f t="shared" si="0"/>
        <v>295413</v>
      </c>
      <c r="K7" s="10">
        <f t="shared" ref="K7:M9" si="1">(E7/B7)*100</f>
        <v>51.554770941830697</v>
      </c>
      <c r="L7" s="10">
        <f t="shared" si="1"/>
        <v>49.506084969343753</v>
      </c>
      <c r="M7" s="11">
        <f t="shared" si="1"/>
        <v>50.47876245939068</v>
      </c>
      <c r="R7">
        <f>D7-B7-C7</f>
        <v>0</v>
      </c>
      <c r="S7">
        <f>G7-E7-F7</f>
        <v>0</v>
      </c>
      <c r="T7">
        <f>J7-H7-I7</f>
        <v>0</v>
      </c>
      <c r="U7">
        <f t="shared" ref="U7:W8" si="2">B7-E7-H7</f>
        <v>0</v>
      </c>
      <c r="V7">
        <f t="shared" si="2"/>
        <v>0</v>
      </c>
      <c r="W7">
        <f t="shared" si="2"/>
        <v>0</v>
      </c>
      <c r="X7" s="12">
        <f t="shared" ref="X7:Z8" si="3">ROUND(E7/B7*100,2)-K7</f>
        <v>-4.7709418306993712E-3</v>
      </c>
      <c r="Y7" s="12">
        <f t="shared" si="3"/>
        <v>3.9150306562447668E-3</v>
      </c>
      <c r="Z7" s="12">
        <f t="shared" si="3"/>
        <v>1.2375406093170227E-3</v>
      </c>
    </row>
    <row r="8" spans="1:26" ht="42.75" customHeight="1">
      <c r="A8" s="4" t="s">
        <v>22</v>
      </c>
      <c r="B8" s="8">
        <v>266122</v>
      </c>
      <c r="C8" s="8">
        <v>302827</v>
      </c>
      <c r="D8" s="9">
        <f>SUM(B8:C8)</f>
        <v>568949</v>
      </c>
      <c r="E8" s="8">
        <v>149967</v>
      </c>
      <c r="F8" s="8">
        <v>173736</v>
      </c>
      <c r="G8" s="9">
        <f>SUM(E8:F8)</f>
        <v>323703</v>
      </c>
      <c r="H8" s="9">
        <f t="shared" si="0"/>
        <v>116155</v>
      </c>
      <c r="I8" s="9">
        <f t="shared" si="0"/>
        <v>129091</v>
      </c>
      <c r="J8" s="9">
        <f t="shared" si="0"/>
        <v>245246</v>
      </c>
      <c r="K8" s="10">
        <f t="shared" si="1"/>
        <v>56.352725441714703</v>
      </c>
      <c r="L8" s="10">
        <f t="shared" si="1"/>
        <v>57.371370452436544</v>
      </c>
      <c r="M8" s="11">
        <f t="shared" si="1"/>
        <v>56.894906221823049</v>
      </c>
      <c r="R8">
        <f>D8-B8-C8</f>
        <v>0</v>
      </c>
      <c r="S8">
        <f>G8-E8-F8</f>
        <v>0</v>
      </c>
      <c r="T8">
        <f>J8-H8-I8</f>
        <v>0</v>
      </c>
      <c r="U8">
        <f t="shared" si="2"/>
        <v>0</v>
      </c>
      <c r="V8">
        <f t="shared" si="2"/>
        <v>0</v>
      </c>
      <c r="W8">
        <f t="shared" si="2"/>
        <v>0</v>
      </c>
      <c r="X8" s="12">
        <f t="shared" si="3"/>
        <v>-2.7254417147020149E-3</v>
      </c>
      <c r="Y8" s="12">
        <f t="shared" si="3"/>
        <v>-1.3704524365465431E-3</v>
      </c>
      <c r="Z8" s="12">
        <f t="shared" si="3"/>
        <v>-4.9062218230488952E-3</v>
      </c>
    </row>
    <row r="9" spans="1:26" ht="42.75" customHeight="1">
      <c r="A9" s="13" t="s">
        <v>23</v>
      </c>
      <c r="B9" s="14">
        <f>SUM(B7:B8)</f>
        <v>549347</v>
      </c>
      <c r="C9" s="14">
        <f>SUM(C7:C8)</f>
        <v>616140</v>
      </c>
      <c r="D9" s="14">
        <f>SUM(B9:C9)</f>
        <v>1165487</v>
      </c>
      <c r="E9" s="14">
        <f>SUM(E7:E8)</f>
        <v>295983</v>
      </c>
      <c r="F9" s="14">
        <f>SUM(F7:F8)</f>
        <v>328845</v>
      </c>
      <c r="G9" s="14">
        <f>SUM(E9:F9)</f>
        <v>624828</v>
      </c>
      <c r="H9" s="14">
        <f t="shared" si="0"/>
        <v>253364</v>
      </c>
      <c r="I9" s="14">
        <f t="shared" si="0"/>
        <v>287295</v>
      </c>
      <c r="J9" s="14">
        <f t="shared" si="0"/>
        <v>540659</v>
      </c>
      <c r="K9" s="15">
        <f t="shared" si="1"/>
        <v>53.87906004765658</v>
      </c>
      <c r="L9" s="15">
        <f t="shared" si="1"/>
        <v>53.371798617197385</v>
      </c>
      <c r="M9" s="16">
        <f t="shared" si="1"/>
        <v>53.610893986805522</v>
      </c>
    </row>
    <row r="10" spans="1:26" ht="42.75" customHeight="1"/>
    <row r="11" spans="1:26" ht="42.75" customHeight="1">
      <c r="M11" s="17" t="s">
        <v>24</v>
      </c>
    </row>
    <row r="12" spans="1:26" ht="42.75" customHeight="1"/>
    <row r="13" spans="1:26" ht="42.75" customHeight="1"/>
    <row r="14" spans="1:26" ht="42.75" customHeight="1"/>
    <row r="15" spans="1:26" ht="42.75" customHeight="1"/>
  </sheetData>
  <mergeCells count="7">
    <mergeCell ref="K2:M2"/>
    <mergeCell ref="A3:M3"/>
    <mergeCell ref="A5:A6"/>
    <mergeCell ref="B5:D5"/>
    <mergeCell ref="E5:G5"/>
    <mergeCell ref="H5:J5"/>
    <mergeCell ref="K5:M5"/>
  </mergeCells>
  <phoneticPr fontId="24"/>
  <conditionalFormatting sqref="B7:C8 E7:F8">
    <cfRule type="cellIs" dxfId="0" priority="1" stopIfTrue="1" operator="greaterThanOrEqual">
      <formula>1</formula>
    </cfRule>
  </conditionalFormatting>
  <printOptions horizontalCentered="1"/>
  <pageMargins left="0.43307086614173229" right="0.47244094488188981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投票結果</vt:lpstr>
      <vt:lpstr>投票結果!Print_Area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2016-07-10T15:05:19Z</cp:lastPrinted>
  <dcterms:created xsi:type="dcterms:W3CDTF">2016-06-12T06:34:19Z</dcterms:created>
  <dcterms:modified xsi:type="dcterms:W3CDTF">2025-07-20T15:06:12Z</dcterms:modified>
</cp:coreProperties>
</file>