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2"/>
  </bookViews>
  <sheets>
    <sheet name="104部門" sheetId="1" r:id="rId1"/>
    <sheet name="34部門" sheetId="2" r:id="rId2"/>
    <sheet name="13部門" sheetId="3" r:id="rId3"/>
  </sheets>
  <definedNames>
    <definedName name="_xlnm.Print_Area" localSheetId="0">'104部門'!#REF!</definedName>
    <definedName name="_xlnm.Print_Area" localSheetId="2">'13部門'!$A$1:$O$19</definedName>
    <definedName name="_xlnm.Print_Area" localSheetId="1">'34部門'!$A$1:$O$41</definedName>
  </definedNames>
  <calcPr fullCalcOnLoad="1"/>
</workbook>
</file>

<file path=xl/comments1.xml><?xml version="1.0" encoding="utf-8"?>
<comments xmlns="http://schemas.openxmlformats.org/spreadsheetml/2006/main">
  <authors>
    <author>徳島県</author>
  </authors>
  <commentList>
    <comment ref="P2" authorId="0">
      <text>
        <r>
          <rPr>
            <b/>
            <sz val="9"/>
            <rFont val="ＭＳ Ｐゴシック"/>
            <family val="3"/>
          </rPr>
          <t>徳島県:</t>
        </r>
        <r>
          <rPr>
            <sz val="9"/>
            <rFont val="ＭＳ Ｐゴシック"/>
            <family val="3"/>
          </rPr>
          <t xml:space="preserve">
</t>
        </r>
      </text>
    </comment>
    <comment ref="Q2" authorId="0">
      <text>
        <r>
          <rPr>
            <b/>
            <sz val="9"/>
            <rFont val="ＭＳ Ｐゴシック"/>
            <family val="3"/>
          </rPr>
          <t>徳島県: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徳島県</author>
  </authors>
  <commentList>
    <comment ref="Q3" authorId="0">
      <text>
        <r>
          <rPr>
            <b/>
            <sz val="9"/>
            <rFont val="ＭＳ Ｐゴシック"/>
            <family val="3"/>
          </rPr>
          <t>徳島県: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徳島県</author>
  </authors>
  <commentList>
    <comment ref="Q2" authorId="0">
      <text>
        <r>
          <rPr>
            <b/>
            <sz val="9"/>
            <rFont val="ＭＳ Ｐゴシック"/>
            <family val="3"/>
          </rPr>
          <t>徳島県: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<sst xmlns="http://schemas.openxmlformats.org/spreadsheetml/2006/main" count="316" uniqueCount="275">
  <si>
    <t>耕種農業</t>
  </si>
  <si>
    <t>林業</t>
  </si>
  <si>
    <t>食料品</t>
  </si>
  <si>
    <t>漁業</t>
  </si>
  <si>
    <t>金属鉱物</t>
  </si>
  <si>
    <t>非金属鉱物</t>
  </si>
  <si>
    <t>原油・天然ガス</t>
  </si>
  <si>
    <t>飲料</t>
  </si>
  <si>
    <t>飼料・有機質肥料（除別掲）</t>
  </si>
  <si>
    <t>たばこ</t>
  </si>
  <si>
    <t>繊維工業製品</t>
  </si>
  <si>
    <t>衣服・その他の繊維製品</t>
  </si>
  <si>
    <t>製材・木製品</t>
  </si>
  <si>
    <t>家具・装備品</t>
  </si>
  <si>
    <t>パルプ・紙・板紙・加工紙</t>
  </si>
  <si>
    <t>紙加工品</t>
  </si>
  <si>
    <t>出版・印刷</t>
  </si>
  <si>
    <t>化学肥料</t>
  </si>
  <si>
    <t>無機化学基礎製品</t>
  </si>
  <si>
    <t>合成樹脂</t>
  </si>
  <si>
    <t>化学繊維</t>
  </si>
  <si>
    <t>医薬品</t>
  </si>
  <si>
    <t>化学最終製品（除別掲）</t>
  </si>
  <si>
    <t>石油製品</t>
  </si>
  <si>
    <t>石炭製品</t>
  </si>
  <si>
    <t>プラスチック製品</t>
  </si>
  <si>
    <t>ゴム製品</t>
  </si>
  <si>
    <t>なめし革・毛皮・同製品</t>
  </si>
  <si>
    <t>ガラス・ガラス製品</t>
  </si>
  <si>
    <t>セメント・セメント製品</t>
  </si>
  <si>
    <t>陶磁器</t>
  </si>
  <si>
    <t>その他の窯業・土石製品</t>
  </si>
  <si>
    <t>銑鉄・粗鋼</t>
  </si>
  <si>
    <t>鋼材</t>
  </si>
  <si>
    <t>非鉄金属製錬・精製</t>
  </si>
  <si>
    <t>非鉄金属加工製品</t>
  </si>
  <si>
    <t>建設・建築用金属製品</t>
  </si>
  <si>
    <t>その他の金属製品</t>
  </si>
  <si>
    <t>一般産業機械</t>
  </si>
  <si>
    <t>特殊産業機械</t>
  </si>
  <si>
    <t>その他の一般機器</t>
  </si>
  <si>
    <t>事務用・サービス用機器</t>
  </si>
  <si>
    <t>重電機器</t>
  </si>
  <si>
    <t>その他の電気機器</t>
  </si>
  <si>
    <t>船舶・同修理</t>
  </si>
  <si>
    <t>その他の輸送機械・同修理</t>
  </si>
  <si>
    <t>精密機械</t>
  </si>
  <si>
    <t>その他の製造工業製品</t>
  </si>
  <si>
    <t>建築</t>
  </si>
  <si>
    <t>建設補修</t>
  </si>
  <si>
    <t>電力</t>
  </si>
  <si>
    <t>ガス・熱供給</t>
  </si>
  <si>
    <t>水道</t>
  </si>
  <si>
    <t>廃棄物処理</t>
  </si>
  <si>
    <t>商業</t>
  </si>
  <si>
    <t>金融・保険</t>
  </si>
  <si>
    <t>不動産仲介及び賃貸</t>
  </si>
  <si>
    <t>住宅賃貸料</t>
  </si>
  <si>
    <t>鉄道輸送</t>
  </si>
  <si>
    <t>水運</t>
  </si>
  <si>
    <t>航空輸送</t>
  </si>
  <si>
    <t>貨物運送取扱</t>
  </si>
  <si>
    <t>倉庫</t>
  </si>
  <si>
    <t>運輸付帯サービス</t>
  </si>
  <si>
    <t>通信</t>
  </si>
  <si>
    <t>放送</t>
  </si>
  <si>
    <t>公務</t>
  </si>
  <si>
    <t>教育</t>
  </si>
  <si>
    <t>研究</t>
  </si>
  <si>
    <t>医療・保健</t>
  </si>
  <si>
    <t>社会保障</t>
  </si>
  <si>
    <t>その他の公共サービス</t>
  </si>
  <si>
    <t>広告・調査・情報サービス</t>
  </si>
  <si>
    <t>物品賃貸サービス</t>
  </si>
  <si>
    <t>自動車・機械修理</t>
  </si>
  <si>
    <t>その他の対事業所サービス</t>
  </si>
  <si>
    <t>娯楽サービス</t>
  </si>
  <si>
    <t>飲食店</t>
  </si>
  <si>
    <t>旅館・その他の宿泊所</t>
  </si>
  <si>
    <t>その他の対個人サービス</t>
  </si>
  <si>
    <t>分類不明</t>
  </si>
  <si>
    <t>常雇</t>
  </si>
  <si>
    <t>臨時・日雇</t>
  </si>
  <si>
    <t>食料品</t>
  </si>
  <si>
    <t>農業サービス</t>
  </si>
  <si>
    <t>民生用電子・電気機器</t>
  </si>
  <si>
    <t>電子計算機・同付属装置</t>
  </si>
  <si>
    <t>通信機械</t>
  </si>
  <si>
    <t>電子応用装置・電気計測器</t>
  </si>
  <si>
    <t>半導体素子・集積回路</t>
  </si>
  <si>
    <t>電子部品</t>
  </si>
  <si>
    <t>乗用車</t>
  </si>
  <si>
    <t>その他の自動車</t>
  </si>
  <si>
    <t>再生資源回収・加工処理</t>
  </si>
  <si>
    <t>公共事業</t>
  </si>
  <si>
    <t>その他の土木建設</t>
  </si>
  <si>
    <t>介護</t>
  </si>
  <si>
    <t>合　　　　　計</t>
  </si>
  <si>
    <t xml:space="preserve">林業    </t>
  </si>
  <si>
    <t xml:space="preserve">漁業    </t>
  </si>
  <si>
    <t xml:space="preserve">鉱業    </t>
  </si>
  <si>
    <t>繊維製品</t>
  </si>
  <si>
    <t>パルプ・紙・木製品</t>
  </si>
  <si>
    <t>化学製品</t>
  </si>
  <si>
    <t>石油・石炭製品</t>
  </si>
  <si>
    <t>窯業・土石製品</t>
  </si>
  <si>
    <t>鉄鋼</t>
  </si>
  <si>
    <t>非鉄金属</t>
  </si>
  <si>
    <t>金属製品</t>
  </si>
  <si>
    <t>一般機械</t>
  </si>
  <si>
    <t>電気機械</t>
  </si>
  <si>
    <t>輸送機械</t>
  </si>
  <si>
    <t>精密機械</t>
  </si>
  <si>
    <t>その他の製造工業製品</t>
  </si>
  <si>
    <t>建設</t>
  </si>
  <si>
    <t>水道・廃棄物処理</t>
  </si>
  <si>
    <t>商業</t>
  </si>
  <si>
    <t>金融・保険</t>
  </si>
  <si>
    <t>不動産</t>
  </si>
  <si>
    <t>運輸</t>
  </si>
  <si>
    <t>通信・放送</t>
  </si>
  <si>
    <t>公務</t>
  </si>
  <si>
    <t>教育・研究</t>
  </si>
  <si>
    <t>その他の公共サービス</t>
  </si>
  <si>
    <t>対事業所サービス</t>
  </si>
  <si>
    <t>対個人サービス</t>
  </si>
  <si>
    <t xml:space="preserve">製造業    </t>
  </si>
  <si>
    <t>農林水産業</t>
  </si>
  <si>
    <t>分類不明</t>
  </si>
  <si>
    <t>参　　　　　　　　考</t>
  </si>
  <si>
    <t>個人業主</t>
  </si>
  <si>
    <t>有給役員</t>
  </si>
  <si>
    <t>雇用者</t>
  </si>
  <si>
    <t>電力･ガス･水道</t>
  </si>
  <si>
    <t>内生部門　計</t>
  </si>
  <si>
    <r>
      <t xml:space="preserve">有給役員 </t>
    </r>
    <r>
      <rPr>
        <sz val="11"/>
        <rFont val="ＭＳ Ｐゴシック"/>
        <family val="3"/>
      </rPr>
      <t xml:space="preserve">        </t>
    </r>
    <r>
      <rPr>
        <sz val="11"/>
        <rFont val="ＭＳ Ｐゴシック"/>
        <family val="3"/>
      </rPr>
      <t>・雇用者</t>
    </r>
  </si>
  <si>
    <t>雇用者         係   数</t>
  </si>
  <si>
    <t>従　業　者 
１人当たり
県内生産額</t>
  </si>
  <si>
    <t>従　業　者
１人当たり
粗　付　加　　　　　　　　　　　　　　　　　　　　　　　　　　　　　　　　　　　　　　価　値　額</t>
  </si>
  <si>
    <t>有給役員　　　　　　　　　　　　　・雇用者　　　　　　　　　　　　　　　　１人当たり
雇用者所得</t>
  </si>
  <si>
    <t>従業者        係   数</t>
  </si>
  <si>
    <r>
      <t xml:space="preserve">家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族　　　　　　　　従業者</t>
    </r>
  </si>
  <si>
    <t>部門名</t>
  </si>
  <si>
    <t>従業者　　　　　　　　　　　総　 　数</t>
  </si>
  <si>
    <t>事務用品</t>
  </si>
  <si>
    <t>分類不明</t>
  </si>
  <si>
    <t>電力・ガス・熱供給</t>
  </si>
  <si>
    <t>有機化学基礎製品</t>
  </si>
  <si>
    <t>有機化学製品</t>
  </si>
  <si>
    <t>鋳鍛造品</t>
  </si>
  <si>
    <t>その他の鉄鋼製品</t>
  </si>
  <si>
    <t>道路輸送</t>
  </si>
  <si>
    <t>畜産</t>
  </si>
  <si>
    <t>石炭</t>
  </si>
  <si>
    <t>県内　　　　　　生産額</t>
  </si>
  <si>
    <t>付加　　　　　　　価値額</t>
  </si>
  <si>
    <t>雇用者　　　　　　　所得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</si>
  <si>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</si>
  <si>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</si>
  <si>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</si>
  <si>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</si>
  <si>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</si>
  <si>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</si>
  <si>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</si>
  <si>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</si>
  <si>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</si>
  <si>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</si>
  <si>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</si>
  <si>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</si>
  <si>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</si>
  <si>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</si>
  <si>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</si>
  <si>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</si>
  <si>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</si>
  <si>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</si>
  <si>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</si>
  <si>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</si>
  <si>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</si>
  <si>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</si>
  <si>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</si>
  <si>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</si>
  <si>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</si>
  <si>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</si>
  <si>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</si>
  <si>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</si>
  <si>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</si>
  <si>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</si>
  <si>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</si>
  <si>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</si>
  <si>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</si>
  <si>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</si>
  <si>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</si>
  <si>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</si>
  <si>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</si>
  <si>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</si>
  <si>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</si>
  <si>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</si>
  <si>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</si>
  <si>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</si>
  <si>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</si>
  <si>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</si>
  <si>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</si>
  <si>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</si>
  <si>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</si>
  <si>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</si>
  <si>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</si>
  <si>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</si>
  <si>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</si>
  <si>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</si>
  <si>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</si>
  <si>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</si>
  <si>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</si>
  <si>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</si>
  <si>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</si>
  <si>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</si>
  <si>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</si>
  <si>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</si>
  <si>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</si>
  <si>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</si>
  <si>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</si>
  <si>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</si>
  <si>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</si>
  <si>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</si>
  <si>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</si>
  <si>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</si>
  <si>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</si>
  <si>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</si>
  <si>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</si>
  <si>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</si>
  <si>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</si>
  <si>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</si>
  <si>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</si>
  <si>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</si>
  <si>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078</t>
  </si>
  <si>
    <t>079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</si>
  <si>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</si>
  <si>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</si>
  <si>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</si>
  <si>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</si>
  <si>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</si>
  <si>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</si>
  <si>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</si>
  <si>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</si>
  <si>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</si>
  <si>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</si>
  <si>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</si>
  <si>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</si>
  <si>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</si>
  <si>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</si>
  <si>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</si>
  <si>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</si>
  <si>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</si>
  <si>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</si>
  <si>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</si>
  <si>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</si>
  <si>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</si>
  <si>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</si>
  <si>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</si>
  <si>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</si>
  <si>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雇　用　表　</t>
  </si>
  <si>
    <t>①　３４部門表</t>
  </si>
  <si>
    <t>②　１３部門表</t>
  </si>
  <si>
    <t>医療・保健・　　　　　　　　　　　　　　　社会保障・介護</t>
  </si>
  <si>
    <t>家     族　　　　　　　　従業者</t>
  </si>
  <si>
    <t>有給役員         ・雇用者</t>
  </si>
  <si>
    <t xml:space="preserve">農業    </t>
  </si>
  <si>
    <t>建設</t>
  </si>
  <si>
    <t xml:space="preserve">金融・保険    </t>
  </si>
  <si>
    <t xml:space="preserve">不動産    </t>
  </si>
  <si>
    <t xml:space="preserve">運輸  </t>
  </si>
  <si>
    <t>公務</t>
  </si>
  <si>
    <t xml:space="preserve">サービス  </t>
  </si>
  <si>
    <t>住宅賃貸料（帰属家賃）</t>
  </si>
  <si>
    <t>自家輸送</t>
  </si>
  <si>
    <t>雇　用　表　（１０４部門）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</si>
</sst>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#,###,##0.0;&quot;-&quot;#,###,##0.0"/>
    <numFmt numFmtId="178" formatCode="#,###,###,##0;&quot; -&quot;###,###,##0"/>
    <numFmt numFmtId="179" formatCode="##,###,###,##0;&quot;-&quot;#,###,###,##0"/>
    <numFmt numFmtId="180" formatCode="###,###,##0.0;&quot;-&quot;##,###,##0.0"/>
    <numFmt numFmtId="181" formatCode="###,###,###,##0;&quot;-&quot;##,###,###,##0"/>
    <numFmt numFmtId="182" formatCode="###,###,##0;&quot;-&quot;##,###,##0"/>
    <numFmt numFmtId="183" formatCode="##,###,##0;&quot;-&quot;#,###,##0"/>
    <numFmt numFmtId="184" formatCode="#,###,##0;&quot; -&quot;###,##0"/>
    <numFmt numFmtId="185" formatCode="\ ###,##0;&quot;-&quot;###,##0"/>
    <numFmt numFmtId="186" formatCode="###,##0;&quot;-&quot;##,##0"/>
    <numFmt numFmtId="187" formatCode="#,###,##0;&quot;-&quot;#,###,##0"/>
    <numFmt numFmtId="188" formatCode="###,##0;&quot; -&quot;###,##0"/>
    <numFmt numFmtId="189" formatCode="###,##0;&quot;-&quot;###,##0"/>
    <numFmt numFmtId="190" formatCode="###,##0;&quot;-&quot;#,###,##0"/>
    <numFmt numFmtId="191" formatCode="#,###,###,###,##0;&quot; -&quot;###,###,###,##0"/>
    <numFmt numFmtId="192" formatCode="\(##\)"/>
    <numFmt numFmtId="193" formatCode="#,##0_ "/>
    <numFmt numFmtId="194" formatCode="0_ "/>
    <numFmt numFmtId="195" formatCode="#,##0.0000"/>
    <numFmt numFmtId="196" formatCode="#,##0.000_ "/>
    <numFmt numFmtId="197" formatCode="#,##0.0000_ "/>
    <numFmt numFmtId="198" formatCode="#,##0.00_ "/>
    <numFmt numFmtId="199" formatCode="#,##0.00000;[Red]\-#,##0.00000"/>
    <numFmt numFmtId="200" formatCode="#,##0.00000_ "/>
    <numFmt numFmtId="201" formatCode="#,##0.000000_ "/>
    <numFmt numFmtId="202" formatCode="&quot;\&quot;#,##0.000000;&quot;\&quot;\-#,##0.000000"/>
    <numFmt numFmtId="203" formatCode="#,##0.000000"/>
    <numFmt numFmtId="204" formatCode="#,##0.0000000"/>
    <numFmt numFmtId="205" formatCode="#,##0_);[Red]\(#,##0\)"/>
    <numFmt numFmtId="206" formatCode="#,##0.00000_ ;[Red]\-#,##0.00000\ "/>
    <numFmt numFmtId="207" formatCode="#,##0.000000_ ;[Red]\-#,##0.000000\ "/>
    <numFmt numFmtId="208" formatCode="#,##0.000000;[Red]\-#,##0.000000"/>
    <numFmt numFmtId="209" formatCode="0_);[Red]\(0\)"/>
    <numFmt numFmtId="210" formatCode="#,##0.000_ ;[Red]\-#,##0.000\ "/>
    <numFmt numFmtId="211" formatCode="#,##0.000;[Red]\-#,##0.000"/>
    <numFmt numFmtId="212" formatCode="#,##0.0000_ ;[Red]\-#,##0.0000\ "/>
    <numFmt numFmtId="213" formatCode="#,##0_ ;[Red]\-#,##0\ "/>
    <numFmt numFmtId="214" formatCode="0.00000_ ;[Red]\-0.00000\ "/>
    <numFmt numFmtId="215" formatCode="#,##0.00_ ;[Red]\-#,##0.00\ "/>
    <numFmt numFmtId="216" formatCode="#,##0.0_ "/>
    <numFmt numFmtId="217" formatCode="0.0_);[Red]\(0.0\)"/>
    <numFmt numFmtId="218" formatCode="#,##0.00000_);[Red]\(#,##0.00000\)"/>
    <numFmt numFmtId="219" formatCode="#,##0.000000_);[Red]\(#,##0.000000\)"/>
    <numFmt numFmtId="220" formatCode="0.000000_);[Red]\(0.000000\)"/>
    <numFmt numFmtId="221" formatCode="0.000000_ "/>
  </numFmts>
  <fonts count="20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明朝"/>
      <family val="1"/>
    </font>
    <font>
      <sz val="11"/>
      <name val="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6"/>
      <name val="ＭＳ 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18"/>
      <name val="ＭＳ 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</cellStyleXfs>
  <cellXfs count="215">
    <xf numFmtId="0" fontId="0" fillId="0" borderId="0" xfId="0" applyAlignment="1">
      <alignment vertical="center"/>
    </xf>
    <xf numFmtId="38" fontId="0" fillId="0" borderId="0" xfId="17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99" fontId="0" fillId="0" borderId="0" xfId="0" applyNumberFormat="1" applyFont="1" applyAlignment="1">
      <alignment vertical="center"/>
    </xf>
    <xf numFmtId="205" fontId="4" fillId="0" borderId="0" xfId="21" applyNumberFormat="1" applyFont="1" applyFill="1" applyBorder="1" applyAlignment="1">
      <alignment horizontal="right" vertical="center"/>
      <protection/>
    </xf>
    <xf numFmtId="205" fontId="0" fillId="0" borderId="3" xfId="17" applyNumberFormat="1" applyFont="1" applyBorder="1" applyAlignment="1">
      <alignment vertical="center"/>
    </xf>
    <xf numFmtId="205" fontId="0" fillId="0" borderId="3" xfId="17" applyNumberFormat="1" applyFont="1" applyFill="1" applyBorder="1" applyAlignment="1">
      <alignment vertical="center"/>
    </xf>
    <xf numFmtId="205" fontId="4" fillId="0" borderId="0" xfId="17" applyNumberFormat="1" applyFont="1" applyFill="1" applyBorder="1" applyAlignment="1">
      <alignment horizontal="right" vertical="center"/>
    </xf>
    <xf numFmtId="205" fontId="0" fillId="0" borderId="2" xfId="17" applyNumberFormat="1" applyFont="1" applyBorder="1" applyAlignment="1">
      <alignment vertical="center"/>
    </xf>
    <xf numFmtId="205" fontId="0" fillId="0" borderId="3" xfId="17" applyNumberFormat="1" applyFont="1" applyBorder="1" applyAlignment="1">
      <alignment horizontal="right" vertical="center"/>
    </xf>
    <xf numFmtId="205" fontId="4" fillId="0" borderId="3" xfId="17" applyNumberFormat="1" applyFont="1" applyFill="1" applyBorder="1" applyAlignment="1">
      <alignment horizontal="right" vertical="center"/>
    </xf>
    <xf numFmtId="205" fontId="0" fillId="0" borderId="0" xfId="17" applyNumberFormat="1" applyFont="1" applyAlignment="1">
      <alignment vertical="center"/>
    </xf>
    <xf numFmtId="205" fontId="0" fillId="0" borderId="4" xfId="17" applyNumberFormat="1" applyFont="1" applyBorder="1" applyAlignment="1">
      <alignment horizontal="right" vertical="center"/>
    </xf>
    <xf numFmtId="205" fontId="0" fillId="0" borderId="1" xfId="17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49" fontId="5" fillId="0" borderId="3" xfId="21" applyNumberFormat="1" applyFont="1" applyFill="1" applyBorder="1" applyAlignment="1">
      <alignment horizontal="distributed" vertical="center" indent="1"/>
      <protection/>
    </xf>
    <xf numFmtId="205" fontId="0" fillId="0" borderId="7" xfId="17" applyNumberFormat="1" applyFont="1" applyBorder="1" applyAlignment="1">
      <alignment vertical="center"/>
    </xf>
    <xf numFmtId="205" fontId="0" fillId="0" borderId="8" xfId="17" applyNumberFormat="1" applyFont="1" applyBorder="1" applyAlignment="1">
      <alignment vertical="center"/>
    </xf>
    <xf numFmtId="205" fontId="0" fillId="0" borderId="9" xfId="17" applyNumberFormat="1" applyFont="1" applyBorder="1" applyAlignment="1">
      <alignment vertical="center"/>
    </xf>
    <xf numFmtId="205" fontId="4" fillId="0" borderId="10" xfId="17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205" fontId="4" fillId="0" borderId="11" xfId="21" applyNumberFormat="1" applyFont="1" applyFill="1" applyBorder="1" applyAlignment="1">
      <alignment horizontal="right" vertical="center"/>
      <protection/>
    </xf>
    <xf numFmtId="205" fontId="0" fillId="0" borderId="4" xfId="17" applyNumberFormat="1" applyFont="1" applyBorder="1" applyAlignment="1">
      <alignment vertical="center"/>
    </xf>
    <xf numFmtId="205" fontId="0" fillId="0" borderId="12" xfId="17" applyNumberFormat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205" fontId="4" fillId="0" borderId="2" xfId="17" applyNumberFormat="1" applyFont="1" applyFill="1" applyBorder="1" applyAlignment="1">
      <alignment horizontal="right" vertical="center"/>
    </xf>
    <xf numFmtId="205" fontId="4" fillId="0" borderId="4" xfId="17" applyNumberFormat="1" applyFont="1" applyFill="1" applyBorder="1" applyAlignment="1">
      <alignment horizontal="right" vertical="center"/>
    </xf>
    <xf numFmtId="205" fontId="4" fillId="0" borderId="10" xfId="21" applyNumberFormat="1" applyFont="1" applyFill="1" applyBorder="1" applyAlignment="1">
      <alignment horizontal="right" vertical="center"/>
      <protection/>
    </xf>
    <xf numFmtId="205" fontId="4" fillId="0" borderId="7" xfId="17" applyNumberFormat="1" applyFont="1" applyFill="1" applyBorder="1" applyAlignment="1">
      <alignment horizontal="right" vertical="center"/>
    </xf>
    <xf numFmtId="205" fontId="0" fillId="0" borderId="0" xfId="17" applyNumberFormat="1" applyFont="1" applyBorder="1" applyAlignment="1">
      <alignment vertical="center"/>
    </xf>
    <xf numFmtId="1" fontId="9" fillId="0" borderId="0" xfId="22" applyNumberFormat="1" applyFont="1" applyFill="1" applyBorder="1" applyAlignment="1">
      <alignment horizontal="center" vertical="center"/>
      <protection/>
    </xf>
    <xf numFmtId="1" fontId="9" fillId="0" borderId="0" xfId="22" applyNumberFormat="1" applyFont="1" applyFill="1" applyBorder="1" applyAlignment="1">
      <alignment horizontal="distributed" vertical="center" wrapText="1"/>
      <protection/>
    </xf>
    <xf numFmtId="205" fontId="0" fillId="0" borderId="11" xfId="17" applyNumberFormat="1" applyFont="1" applyBorder="1" applyAlignment="1">
      <alignment horizontal="right" vertical="center"/>
    </xf>
    <xf numFmtId="205" fontId="0" fillId="0" borderId="11" xfId="17" applyNumberFormat="1" applyFont="1" applyBorder="1" applyAlignment="1">
      <alignment vertical="center"/>
    </xf>
    <xf numFmtId="205" fontId="0" fillId="0" borderId="10" xfId="17" applyNumberFormat="1" applyFont="1" applyBorder="1" applyAlignment="1">
      <alignment vertical="center"/>
    </xf>
    <xf numFmtId="0" fontId="10" fillId="0" borderId="2" xfId="0" applyFont="1" applyBorder="1" applyAlignment="1">
      <alignment horizontal="distributed" vertical="center" indent="1"/>
    </xf>
    <xf numFmtId="0" fontId="10" fillId="0" borderId="3" xfId="0" applyFont="1" applyBorder="1" applyAlignment="1">
      <alignment horizontal="distributed" vertical="center" indent="1"/>
    </xf>
    <xf numFmtId="0" fontId="10" fillId="0" borderId="4" xfId="0" applyFont="1" applyFill="1" applyBorder="1" applyAlignment="1">
      <alignment horizontal="distributed" vertical="center" indent="1"/>
    </xf>
    <xf numFmtId="0" fontId="10" fillId="0" borderId="3" xfId="0" applyFont="1" applyFill="1" applyBorder="1" applyAlignment="1">
      <alignment horizontal="distributed" vertical="center" indent="1"/>
    </xf>
    <xf numFmtId="0" fontId="10" fillId="0" borderId="4" xfId="0" applyFont="1" applyBorder="1" applyAlignment="1">
      <alignment horizontal="distributed" vertical="center" indent="1"/>
    </xf>
    <xf numFmtId="0" fontId="10" fillId="0" borderId="1" xfId="0" applyFont="1" applyBorder="1" applyAlignment="1">
      <alignment horizontal="distributed" vertical="center" indent="1"/>
    </xf>
    <xf numFmtId="1" fontId="9" fillId="0" borderId="8" xfId="22" applyNumberFormat="1" applyFont="1" applyFill="1" applyBorder="1" applyAlignment="1">
      <alignment vertical="center"/>
      <protection/>
    </xf>
    <xf numFmtId="1" fontId="9" fillId="0" borderId="0" xfId="22" applyNumberFormat="1" applyFont="1" applyFill="1" applyBorder="1" applyAlignment="1">
      <alignment vertical="center"/>
      <protection/>
    </xf>
    <xf numFmtId="1" fontId="9" fillId="0" borderId="0" xfId="22" applyNumberFormat="1" applyFont="1" applyFill="1" applyBorder="1" applyAlignment="1">
      <alignment horizontal="center" vertical="center" wrapText="1"/>
      <protection/>
    </xf>
    <xf numFmtId="219" fontId="0" fillId="0" borderId="2" xfId="17" applyNumberFormat="1" applyFont="1" applyBorder="1" applyAlignment="1">
      <alignment vertical="center"/>
    </xf>
    <xf numFmtId="219" fontId="0" fillId="0" borderId="3" xfId="17" applyNumberFormat="1" applyFont="1" applyBorder="1" applyAlignment="1">
      <alignment vertical="center"/>
    </xf>
    <xf numFmtId="219" fontId="0" fillId="0" borderId="4" xfId="17" applyNumberFormat="1" applyFont="1" applyBorder="1" applyAlignment="1">
      <alignment vertical="center"/>
    </xf>
    <xf numFmtId="219" fontId="4" fillId="0" borderId="2" xfId="17" applyNumberFormat="1" applyFont="1" applyFill="1" applyBorder="1" applyAlignment="1">
      <alignment horizontal="right" vertical="center"/>
    </xf>
    <xf numFmtId="219" fontId="0" fillId="0" borderId="3" xfId="17" applyNumberFormat="1" applyFont="1" applyBorder="1" applyAlignment="1">
      <alignment horizontal="right" vertical="center"/>
    </xf>
    <xf numFmtId="38" fontId="13" fillId="0" borderId="0" xfId="17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5" xfId="0" applyFont="1" applyBorder="1" applyAlignment="1">
      <alignment horizontal="distributed" vertical="center"/>
    </xf>
    <xf numFmtId="0" fontId="13" fillId="0" borderId="6" xfId="0" applyFont="1" applyBorder="1" applyAlignment="1">
      <alignment horizontal="distributed" vertical="center"/>
    </xf>
    <xf numFmtId="0" fontId="13" fillId="0" borderId="2" xfId="0" applyFont="1" applyBorder="1" applyAlignment="1">
      <alignment horizontal="center" vertical="center"/>
    </xf>
    <xf numFmtId="49" fontId="15" fillId="0" borderId="2" xfId="21" applyNumberFormat="1" applyFont="1" applyFill="1" applyBorder="1" applyAlignment="1">
      <alignment horizontal="distributed" vertical="center" indent="1"/>
      <protection/>
    </xf>
    <xf numFmtId="0" fontId="13" fillId="0" borderId="3" xfId="0" applyFont="1" applyBorder="1" applyAlignment="1">
      <alignment horizontal="center" vertical="center"/>
    </xf>
    <xf numFmtId="49" fontId="15" fillId="0" borderId="3" xfId="21" applyNumberFormat="1" applyFont="1" applyFill="1" applyBorder="1" applyAlignment="1">
      <alignment horizontal="distributed" vertical="center" indent="1"/>
      <protection/>
    </xf>
    <xf numFmtId="0" fontId="13" fillId="0" borderId="4" xfId="0" applyFont="1" applyFill="1" applyBorder="1" applyAlignment="1">
      <alignment horizontal="center" vertical="center"/>
    </xf>
    <xf numFmtId="49" fontId="15" fillId="0" borderId="4" xfId="21" applyNumberFormat="1" applyFont="1" applyFill="1" applyBorder="1" applyAlignment="1">
      <alignment horizontal="distributed" vertical="center" indent="1"/>
      <protection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49" fontId="15" fillId="0" borderId="3" xfId="21" applyNumberFormat="1" applyFont="1" applyFill="1" applyBorder="1" applyAlignment="1">
      <alignment horizontal="distributed" vertical="center" wrapText="1" indent="1"/>
      <protection/>
    </xf>
    <xf numFmtId="0" fontId="13" fillId="0" borderId="0" xfId="0" applyFont="1" applyAlignment="1">
      <alignment horizontal="center" vertical="center"/>
    </xf>
    <xf numFmtId="199" fontId="13" fillId="0" borderId="0" xfId="0" applyNumberFormat="1" applyFont="1" applyAlignment="1">
      <alignment vertical="center"/>
    </xf>
    <xf numFmtId="205" fontId="16" fillId="0" borderId="0" xfId="21" applyNumberFormat="1" applyFont="1" applyFill="1" applyBorder="1" applyAlignment="1">
      <alignment horizontal="right" vertical="center"/>
      <protection/>
    </xf>
    <xf numFmtId="205" fontId="17" fillId="0" borderId="3" xfId="17" applyNumberFormat="1" applyFont="1" applyBorder="1" applyAlignment="1">
      <alignment vertical="center"/>
    </xf>
    <xf numFmtId="205" fontId="17" fillId="0" borderId="7" xfId="17" applyNumberFormat="1" applyFont="1" applyBorder="1" applyAlignment="1">
      <alignment vertical="center"/>
    </xf>
    <xf numFmtId="205" fontId="16" fillId="0" borderId="2" xfId="17" applyNumberFormat="1" applyFont="1" applyFill="1" applyBorder="1" applyAlignment="1">
      <alignment horizontal="right" vertical="center"/>
    </xf>
    <xf numFmtId="205" fontId="17" fillId="0" borderId="2" xfId="17" applyNumberFormat="1" applyFont="1" applyBorder="1" applyAlignment="1">
      <alignment vertical="center"/>
    </xf>
    <xf numFmtId="220" fontId="17" fillId="0" borderId="2" xfId="17" applyNumberFormat="1" applyFont="1" applyBorder="1" applyAlignment="1">
      <alignment vertical="center"/>
    </xf>
    <xf numFmtId="205" fontId="17" fillId="0" borderId="8" xfId="17" applyNumberFormat="1" applyFont="1" applyBorder="1" applyAlignment="1">
      <alignment vertical="center"/>
    </xf>
    <xf numFmtId="205" fontId="16" fillId="0" borderId="3" xfId="17" applyNumberFormat="1" applyFont="1" applyFill="1" applyBorder="1" applyAlignment="1">
      <alignment horizontal="right" vertical="center"/>
    </xf>
    <xf numFmtId="220" fontId="17" fillId="0" borderId="3" xfId="0" applyNumberFormat="1" applyFont="1" applyBorder="1" applyAlignment="1">
      <alignment vertical="center"/>
    </xf>
    <xf numFmtId="193" fontId="17" fillId="0" borderId="3" xfId="0" applyNumberFormat="1" applyFont="1" applyBorder="1" applyAlignment="1">
      <alignment vertical="center"/>
    </xf>
    <xf numFmtId="205" fontId="17" fillId="0" borderId="3" xfId="17" applyNumberFormat="1" applyFont="1" applyFill="1" applyBorder="1" applyAlignment="1">
      <alignment vertical="center"/>
    </xf>
    <xf numFmtId="205" fontId="16" fillId="0" borderId="10" xfId="17" applyNumberFormat="1" applyFont="1" applyFill="1" applyBorder="1" applyAlignment="1">
      <alignment horizontal="right" vertical="center"/>
    </xf>
    <xf numFmtId="205" fontId="16" fillId="0" borderId="7" xfId="17" applyNumberFormat="1" applyFont="1" applyFill="1" applyBorder="1" applyAlignment="1">
      <alignment horizontal="right" vertical="center"/>
    </xf>
    <xf numFmtId="220" fontId="17" fillId="0" borderId="2" xfId="0" applyNumberFormat="1" applyFont="1" applyBorder="1" applyAlignment="1">
      <alignment vertical="center"/>
    </xf>
    <xf numFmtId="193" fontId="17" fillId="0" borderId="2" xfId="0" applyNumberFormat="1" applyFont="1" applyBorder="1" applyAlignment="1">
      <alignment vertical="center"/>
    </xf>
    <xf numFmtId="205" fontId="16" fillId="0" borderId="0" xfId="17" applyNumberFormat="1" applyFont="1" applyFill="1" applyBorder="1" applyAlignment="1">
      <alignment horizontal="right" vertical="center"/>
    </xf>
    <xf numFmtId="205" fontId="16" fillId="0" borderId="8" xfId="17" applyNumberFormat="1" applyFont="1" applyFill="1" applyBorder="1" applyAlignment="1">
      <alignment horizontal="right" vertical="center"/>
    </xf>
    <xf numFmtId="205" fontId="16" fillId="0" borderId="11" xfId="21" applyNumberFormat="1" applyFont="1" applyFill="1" applyBorder="1" applyAlignment="1">
      <alignment horizontal="right" vertical="center"/>
      <protection/>
    </xf>
    <xf numFmtId="205" fontId="17" fillId="0" borderId="4" xfId="17" applyNumberFormat="1" applyFont="1" applyBorder="1" applyAlignment="1">
      <alignment vertical="center"/>
    </xf>
    <xf numFmtId="205" fontId="17" fillId="0" borderId="12" xfId="17" applyNumberFormat="1" applyFont="1" applyBorder="1" applyAlignment="1">
      <alignment vertical="center"/>
    </xf>
    <xf numFmtId="205" fontId="16" fillId="0" borderId="4" xfId="17" applyNumberFormat="1" applyFont="1" applyFill="1" applyBorder="1" applyAlignment="1">
      <alignment horizontal="right" vertical="center"/>
    </xf>
    <xf numFmtId="220" fontId="17" fillId="0" borderId="4" xfId="0" applyNumberFormat="1" applyFont="1" applyBorder="1" applyAlignment="1">
      <alignment vertical="center"/>
    </xf>
    <xf numFmtId="193" fontId="17" fillId="0" borderId="4" xfId="0" applyNumberFormat="1" applyFont="1" applyBorder="1" applyAlignment="1">
      <alignment vertical="center"/>
    </xf>
    <xf numFmtId="205" fontId="16" fillId="0" borderId="10" xfId="21" applyNumberFormat="1" applyFont="1" applyFill="1" applyBorder="1" applyAlignment="1">
      <alignment horizontal="right" vertical="center"/>
      <protection/>
    </xf>
    <xf numFmtId="205" fontId="17" fillId="0" borderId="3" xfId="17" applyNumberFormat="1" applyFont="1" applyBorder="1" applyAlignment="1">
      <alignment horizontal="right" vertical="center"/>
    </xf>
    <xf numFmtId="205" fontId="16" fillId="0" borderId="7" xfId="21" applyNumberFormat="1" applyFont="1" applyFill="1" applyBorder="1" applyAlignment="1">
      <alignment horizontal="right" vertical="center"/>
      <protection/>
    </xf>
    <xf numFmtId="205" fontId="16" fillId="0" borderId="8" xfId="21" applyNumberFormat="1" applyFont="1" applyFill="1" applyBorder="1" applyAlignment="1">
      <alignment horizontal="right" vertical="center"/>
      <protection/>
    </xf>
    <xf numFmtId="205" fontId="16" fillId="0" borderId="12" xfId="21" applyNumberFormat="1" applyFont="1" applyFill="1" applyBorder="1" applyAlignment="1">
      <alignment horizontal="right" vertical="center"/>
      <protection/>
    </xf>
    <xf numFmtId="205" fontId="17" fillId="0" borderId="4" xfId="17" applyNumberFormat="1" applyFont="1" applyBorder="1" applyAlignment="1">
      <alignment horizontal="right" vertical="center"/>
    </xf>
    <xf numFmtId="0" fontId="17" fillId="0" borderId="3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205" fontId="17" fillId="0" borderId="9" xfId="17" applyNumberFormat="1" applyFont="1" applyBorder="1" applyAlignment="1">
      <alignment vertical="center"/>
    </xf>
    <xf numFmtId="205" fontId="17" fillId="0" borderId="1" xfId="17" applyNumberFormat="1" applyFont="1" applyBorder="1" applyAlignment="1">
      <alignment vertical="center"/>
    </xf>
    <xf numFmtId="221" fontId="17" fillId="0" borderId="4" xfId="0" applyNumberFormat="1" applyFont="1" applyBorder="1" applyAlignment="1">
      <alignment vertical="center"/>
    </xf>
    <xf numFmtId="38" fontId="17" fillId="0" borderId="0" xfId="17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5" xfId="0" applyFont="1" applyBorder="1" applyAlignment="1">
      <alignment horizontal="distributed" vertical="center"/>
    </xf>
    <xf numFmtId="0" fontId="17" fillId="0" borderId="6" xfId="0" applyFont="1" applyBorder="1" applyAlignment="1">
      <alignment horizontal="distributed" vertical="center"/>
    </xf>
    <xf numFmtId="0" fontId="17" fillId="0" borderId="2" xfId="0" applyFont="1" applyBorder="1" applyAlignment="1">
      <alignment horizontal="center" vertical="center"/>
    </xf>
    <xf numFmtId="49" fontId="16" fillId="0" borderId="2" xfId="21" applyNumberFormat="1" applyFont="1" applyFill="1" applyBorder="1" applyAlignment="1">
      <alignment horizontal="distributed" vertical="center" indent="1"/>
      <protection/>
    </xf>
    <xf numFmtId="205" fontId="16" fillId="0" borderId="2" xfId="17" applyNumberFormat="1" applyFont="1" applyFill="1" applyBorder="1" applyAlignment="1">
      <alignment horizontal="right" vertical="center" wrapText="1"/>
    </xf>
    <xf numFmtId="221" fontId="17" fillId="0" borderId="2" xfId="0" applyNumberFormat="1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49" fontId="16" fillId="0" borderId="3" xfId="21" applyNumberFormat="1" applyFont="1" applyFill="1" applyBorder="1" applyAlignment="1">
      <alignment horizontal="distributed" vertical="center" indent="1"/>
      <protection/>
    </xf>
    <xf numFmtId="205" fontId="16" fillId="0" borderId="3" xfId="17" applyNumberFormat="1" applyFont="1" applyFill="1" applyBorder="1" applyAlignment="1">
      <alignment horizontal="right" vertical="center" wrapText="1"/>
    </xf>
    <xf numFmtId="221" fontId="17" fillId="0" borderId="3" xfId="0" applyNumberFormat="1" applyFont="1" applyBorder="1" applyAlignment="1">
      <alignment vertical="center"/>
    </xf>
    <xf numFmtId="205" fontId="16" fillId="0" borderId="7" xfId="17" applyNumberFormat="1" applyFont="1" applyFill="1" applyBorder="1" applyAlignment="1">
      <alignment horizontal="right" vertical="center" wrapText="1"/>
    </xf>
    <xf numFmtId="205" fontId="16" fillId="0" borderId="8" xfId="17" applyNumberFormat="1" applyFont="1" applyFill="1" applyBorder="1" applyAlignment="1">
      <alignment horizontal="right" vertical="center" wrapText="1"/>
    </xf>
    <xf numFmtId="0" fontId="17" fillId="0" borderId="4" xfId="0" applyFont="1" applyFill="1" applyBorder="1" applyAlignment="1">
      <alignment horizontal="center" vertical="center"/>
    </xf>
    <xf numFmtId="49" fontId="16" fillId="0" borderId="4" xfId="21" applyNumberFormat="1" applyFont="1" applyFill="1" applyBorder="1" applyAlignment="1">
      <alignment horizontal="distributed" vertical="center" indent="1"/>
      <protection/>
    </xf>
    <xf numFmtId="205" fontId="16" fillId="0" borderId="4" xfId="17" applyNumberFormat="1" applyFont="1" applyFill="1" applyBorder="1" applyAlignment="1">
      <alignment horizontal="right" vertical="center" wrapText="1"/>
    </xf>
    <xf numFmtId="0" fontId="17" fillId="0" borderId="3" xfId="0" applyFont="1" applyFill="1" applyBorder="1" applyAlignment="1">
      <alignment horizontal="center" vertical="center"/>
    </xf>
    <xf numFmtId="49" fontId="16" fillId="0" borderId="3" xfId="21" applyNumberFormat="1" applyFont="1" applyFill="1" applyBorder="1" applyAlignment="1">
      <alignment horizontal="distributed" vertical="center" wrapText="1" indent="1"/>
      <protection/>
    </xf>
    <xf numFmtId="0" fontId="17" fillId="0" borderId="4" xfId="0" applyFont="1" applyBorder="1" applyAlignment="1">
      <alignment horizontal="center" vertical="center"/>
    </xf>
    <xf numFmtId="205" fontId="17" fillId="0" borderId="4" xfId="17" applyNumberFormat="1" applyFont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38" fontId="17" fillId="0" borderId="0" xfId="17" applyFont="1" applyAlignment="1">
      <alignment vertical="center" wrapText="1"/>
    </xf>
    <xf numFmtId="199" fontId="17" fillId="0" borderId="0" xfId="0" applyNumberFormat="1" applyFont="1" applyAlignment="1">
      <alignment vertical="center"/>
    </xf>
    <xf numFmtId="0" fontId="10" fillId="0" borderId="8" xfId="0" applyFont="1" applyBorder="1" applyAlignment="1">
      <alignment horizontal="distributed" vertical="center" indent="1"/>
    </xf>
    <xf numFmtId="205" fontId="0" fillId="0" borderId="8" xfId="17" applyNumberFormat="1" applyFont="1" applyBorder="1" applyAlignment="1">
      <alignment horizontal="right" vertical="center"/>
    </xf>
    <xf numFmtId="1" fontId="9" fillId="0" borderId="5" xfId="22" applyNumberFormat="1" applyFont="1" applyFill="1" applyBorder="1" applyAlignment="1">
      <alignment horizontal="center" vertical="center"/>
      <protection/>
    </xf>
    <xf numFmtId="0" fontId="0" fillId="0" borderId="7" xfId="0" applyFont="1" applyBorder="1" applyAlignment="1">
      <alignment horizontal="distributed" vertical="center" wrapText="1"/>
    </xf>
    <xf numFmtId="1" fontId="9" fillId="0" borderId="1" xfId="22" applyNumberFormat="1" applyFont="1" applyFill="1" applyBorder="1" applyAlignment="1">
      <alignment horizontal="distributed" vertical="center" wrapText="1"/>
      <protection/>
    </xf>
    <xf numFmtId="1" fontId="9" fillId="0" borderId="9" xfId="22" applyNumberFormat="1" applyFont="1" applyFill="1" applyBorder="1" applyAlignment="1">
      <alignment horizontal="center" vertical="center"/>
      <protection/>
    </xf>
    <xf numFmtId="1" fontId="9" fillId="0" borderId="0" xfId="22" applyNumberFormat="1" applyFont="1" applyFill="1" applyBorder="1" applyAlignment="1">
      <alignment horizontal="distributed" vertical="center" wrapText="1"/>
      <protection/>
    </xf>
    <xf numFmtId="0" fontId="0" fillId="0" borderId="11" xfId="0" applyFont="1" applyBorder="1" applyAlignment="1">
      <alignment horizontal="left" vertical="center" indent="1"/>
    </xf>
    <xf numFmtId="1" fontId="9" fillId="0" borderId="9" xfId="22" applyNumberFormat="1" applyFont="1" applyFill="1" applyBorder="1" applyAlignment="1">
      <alignment horizontal="distributed" vertical="center" wrapText="1"/>
      <protection/>
    </xf>
    <xf numFmtId="0" fontId="0" fillId="0" borderId="8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1" fontId="9" fillId="0" borderId="8" xfId="22" applyNumberFormat="1" applyFont="1" applyFill="1" applyBorder="1" applyAlignment="1">
      <alignment horizontal="distributed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7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38" fontId="0" fillId="0" borderId="9" xfId="17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13" fillId="0" borderId="0" xfId="0" applyFont="1" applyBorder="1" applyAlignment="1">
      <alignment horizontal="left" vertical="center" indent="1"/>
    </xf>
    <xf numFmtId="1" fontId="14" fillId="0" borderId="1" xfId="22" applyNumberFormat="1" applyFont="1" applyFill="1" applyBorder="1" applyAlignment="1">
      <alignment horizontal="distributed" vertical="center" wrapText="1"/>
      <protection/>
    </xf>
    <xf numFmtId="0" fontId="13" fillId="0" borderId="11" xfId="0" applyFont="1" applyBorder="1" applyAlignment="1">
      <alignment horizontal="left" vertical="center" indent="1"/>
    </xf>
    <xf numFmtId="49" fontId="15" fillId="0" borderId="9" xfId="21" applyNumberFormat="1" applyFont="1" applyFill="1" applyBorder="1" applyAlignment="1">
      <alignment horizontal="distributed" vertical="center" indent="1"/>
      <protection/>
    </xf>
    <xf numFmtId="49" fontId="15" fillId="0" borderId="6" xfId="21" applyNumberFormat="1" applyFont="1" applyFill="1" applyBorder="1" applyAlignment="1">
      <alignment horizontal="distributed" vertical="center" indent="1"/>
      <protection/>
    </xf>
    <xf numFmtId="0" fontId="13" fillId="0" borderId="7" xfId="0" applyFont="1" applyBorder="1" applyAlignment="1">
      <alignment horizontal="distributed" vertical="center" wrapText="1"/>
    </xf>
    <xf numFmtId="0" fontId="13" fillId="0" borderId="8" xfId="0" applyFont="1" applyBorder="1" applyAlignment="1">
      <alignment horizontal="distributed" vertical="center" wrapText="1"/>
    </xf>
    <xf numFmtId="0" fontId="13" fillId="0" borderId="12" xfId="0" applyFont="1" applyBorder="1" applyAlignment="1">
      <alignment horizontal="distributed" vertical="center" wrapText="1"/>
    </xf>
    <xf numFmtId="0" fontId="13" fillId="0" borderId="5" xfId="0" applyFont="1" applyBorder="1" applyAlignment="1">
      <alignment horizontal="distributed" vertical="center"/>
    </xf>
    <xf numFmtId="0" fontId="13" fillId="0" borderId="6" xfId="0" applyFont="1" applyBorder="1" applyAlignment="1">
      <alignment horizontal="distributed" vertical="center"/>
    </xf>
    <xf numFmtId="0" fontId="13" fillId="0" borderId="1" xfId="0" applyFont="1" applyBorder="1" applyAlignment="1">
      <alignment horizontal="distributed" vertical="center"/>
    </xf>
    <xf numFmtId="0" fontId="13" fillId="0" borderId="2" xfId="0" applyFont="1" applyBorder="1" applyAlignment="1">
      <alignment horizontal="distributed" vertical="center"/>
    </xf>
    <xf numFmtId="0" fontId="13" fillId="0" borderId="4" xfId="0" applyFont="1" applyBorder="1" applyAlignment="1">
      <alignment horizontal="distributed" vertical="center"/>
    </xf>
    <xf numFmtId="0" fontId="13" fillId="0" borderId="9" xfId="0" applyFont="1" applyBorder="1" applyAlignment="1">
      <alignment horizontal="distributed" vertical="center"/>
    </xf>
    <xf numFmtId="0" fontId="13" fillId="0" borderId="7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13" fillId="0" borderId="8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2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0" xfId="0" applyFont="1" applyAlignment="1">
      <alignment horizontal="center" vertical="center" wrapText="1"/>
    </xf>
    <xf numFmtId="38" fontId="13" fillId="0" borderId="9" xfId="17" applyFont="1" applyBorder="1" applyAlignment="1">
      <alignment horizontal="distributed" vertical="center"/>
    </xf>
    <xf numFmtId="0" fontId="13" fillId="0" borderId="2" xfId="0" applyFont="1" applyBorder="1" applyAlignment="1">
      <alignment horizontal="distributed" vertical="center" wrapText="1"/>
    </xf>
    <xf numFmtId="0" fontId="13" fillId="0" borderId="3" xfId="0" applyFont="1" applyBorder="1" applyAlignment="1">
      <alignment horizontal="distributed" vertical="center" wrapText="1"/>
    </xf>
    <xf numFmtId="0" fontId="13" fillId="0" borderId="4" xfId="0" applyFont="1" applyBorder="1" applyAlignment="1">
      <alignment horizontal="distributed" vertical="center" wrapText="1"/>
    </xf>
    <xf numFmtId="1" fontId="14" fillId="0" borderId="9" xfId="22" applyNumberFormat="1" applyFont="1" applyFill="1" applyBorder="1" applyAlignment="1">
      <alignment horizontal="center" vertical="center"/>
      <protection/>
    </xf>
    <xf numFmtId="1" fontId="14" fillId="0" borderId="5" xfId="22" applyNumberFormat="1" applyFont="1" applyFill="1" applyBorder="1" applyAlignment="1">
      <alignment horizontal="center" vertical="center"/>
      <protection/>
    </xf>
    <xf numFmtId="1" fontId="14" fillId="0" borderId="6" xfId="22" applyNumberFormat="1" applyFont="1" applyFill="1" applyBorder="1" applyAlignment="1">
      <alignment horizontal="center" vertical="center"/>
      <protection/>
    </xf>
    <xf numFmtId="0" fontId="17" fillId="0" borderId="11" xfId="0" applyFont="1" applyBorder="1" applyAlignment="1">
      <alignment horizontal="left" vertical="center" indent="1"/>
    </xf>
    <xf numFmtId="49" fontId="16" fillId="0" borderId="9" xfId="21" applyNumberFormat="1" applyFont="1" applyFill="1" applyBorder="1" applyAlignment="1">
      <alignment horizontal="distributed" vertical="center" indent="1"/>
      <protection/>
    </xf>
    <xf numFmtId="49" fontId="16" fillId="0" borderId="6" xfId="21" applyNumberFormat="1" applyFont="1" applyFill="1" applyBorder="1" applyAlignment="1">
      <alignment horizontal="distributed" vertical="center" indent="1"/>
      <protection/>
    </xf>
    <xf numFmtId="0" fontId="17" fillId="0" borderId="5" xfId="0" applyFont="1" applyBorder="1" applyAlignment="1">
      <alignment horizontal="distributed" vertical="center"/>
    </xf>
    <xf numFmtId="0" fontId="17" fillId="0" borderId="6" xfId="0" applyFont="1" applyBorder="1" applyAlignment="1">
      <alignment horizontal="distributed" vertical="center"/>
    </xf>
    <xf numFmtId="0" fontId="17" fillId="0" borderId="1" xfId="0" applyFont="1" applyBorder="1" applyAlignment="1">
      <alignment horizontal="distributed" vertical="center"/>
    </xf>
    <xf numFmtId="0" fontId="17" fillId="0" borderId="2" xfId="0" applyFont="1" applyBorder="1" applyAlignment="1">
      <alignment horizontal="distributed" vertical="center"/>
    </xf>
    <xf numFmtId="0" fontId="17" fillId="0" borderId="4" xfId="0" applyFont="1" applyBorder="1" applyAlignment="1">
      <alignment horizontal="distributed" vertical="center"/>
    </xf>
    <xf numFmtId="0" fontId="17" fillId="0" borderId="9" xfId="0" applyFont="1" applyBorder="1" applyAlignment="1">
      <alignment horizontal="distributed" vertical="center"/>
    </xf>
    <xf numFmtId="0" fontId="17" fillId="0" borderId="7" xfId="0" applyFont="1" applyBorder="1" applyAlignment="1">
      <alignment horizontal="distributed" vertical="center"/>
    </xf>
    <xf numFmtId="0" fontId="17" fillId="0" borderId="13" xfId="0" applyFont="1" applyBorder="1" applyAlignment="1">
      <alignment horizontal="distributed" vertical="center"/>
    </xf>
    <xf numFmtId="0" fontId="17" fillId="0" borderId="8" xfId="0" applyFont="1" applyBorder="1" applyAlignment="1">
      <alignment horizontal="distributed" vertical="center"/>
    </xf>
    <xf numFmtId="0" fontId="17" fillId="0" borderId="14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0" fontId="17" fillId="0" borderId="15" xfId="0" applyFont="1" applyBorder="1" applyAlignment="1">
      <alignment horizontal="distributed" vertical="center"/>
    </xf>
    <xf numFmtId="38" fontId="17" fillId="0" borderId="9" xfId="17" applyFont="1" applyBorder="1" applyAlignment="1">
      <alignment horizontal="distributed" vertical="center"/>
    </xf>
    <xf numFmtId="0" fontId="17" fillId="0" borderId="2" xfId="0" applyFont="1" applyBorder="1" applyAlignment="1">
      <alignment horizontal="distributed" vertical="center" wrapText="1"/>
    </xf>
    <xf numFmtId="0" fontId="17" fillId="0" borderId="3" xfId="0" applyFont="1" applyBorder="1" applyAlignment="1">
      <alignment horizontal="distributed" vertical="center" wrapText="1"/>
    </xf>
    <xf numFmtId="0" fontId="17" fillId="0" borderId="4" xfId="0" applyFont="1" applyBorder="1" applyAlignment="1">
      <alignment horizontal="distributed" vertical="center" wrapText="1"/>
    </xf>
    <xf numFmtId="0" fontId="17" fillId="0" borderId="7" xfId="0" applyFont="1" applyBorder="1" applyAlignment="1">
      <alignment horizontal="distributed" vertical="center" wrapText="1"/>
    </xf>
    <xf numFmtId="0" fontId="17" fillId="0" borderId="8" xfId="0" applyFont="1" applyBorder="1" applyAlignment="1">
      <alignment horizontal="distributed" vertical="center" wrapText="1"/>
    </xf>
    <xf numFmtId="0" fontId="17" fillId="0" borderId="12" xfId="0" applyFont="1" applyBorder="1" applyAlignment="1">
      <alignment horizontal="distributed" vertical="center" wrapText="1"/>
    </xf>
    <xf numFmtId="1" fontId="18" fillId="0" borderId="1" xfId="22" applyNumberFormat="1" applyFont="1" applyFill="1" applyBorder="1" applyAlignment="1">
      <alignment horizontal="distributed" vertical="center" wrapText="1"/>
      <protection/>
    </xf>
    <xf numFmtId="1" fontId="18" fillId="0" borderId="9" xfId="22" applyNumberFormat="1" applyFont="1" applyFill="1" applyBorder="1" applyAlignment="1">
      <alignment horizontal="center" vertical="center"/>
      <protection/>
    </xf>
    <xf numFmtId="1" fontId="18" fillId="0" borderId="5" xfId="22" applyNumberFormat="1" applyFont="1" applyFill="1" applyBorder="1" applyAlignment="1">
      <alignment horizontal="center" vertical="center"/>
      <protection/>
    </xf>
    <xf numFmtId="1" fontId="18" fillId="0" borderId="6" xfId="22" applyNumberFormat="1" applyFont="1" applyFill="1" applyBorder="1" applyAlignment="1">
      <alignment horizontal="center" vertical="center"/>
      <protection/>
    </xf>
    <xf numFmtId="0" fontId="17" fillId="0" borderId="0" xfId="0" applyFont="1" applyAlignment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標準_調整1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</xdr:row>
      <xdr:rowOff>114300</xdr:rowOff>
    </xdr:from>
    <xdr:to>
      <xdr:col>16</xdr:col>
      <xdr:colOff>0</xdr:colOff>
      <xdr:row>2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3592175" y="60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</xdr:row>
      <xdr:rowOff>152400</xdr:rowOff>
    </xdr:from>
    <xdr:to>
      <xdr:col>16</xdr:col>
      <xdr:colOff>0</xdr:colOff>
      <xdr:row>3</xdr:row>
      <xdr:rowOff>161925</xdr:rowOff>
    </xdr:to>
    <xdr:sp>
      <xdr:nvSpPr>
        <xdr:cNvPr id="2" name="Line 3"/>
        <xdr:cNvSpPr>
          <a:spLocks/>
        </xdr:cNvSpPr>
      </xdr:nvSpPr>
      <xdr:spPr>
        <a:xfrm>
          <a:off x="13592175" y="895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2"/>
  <sheetViews>
    <sheetView workbookViewId="0" topLeftCell="A1">
      <selection activeCell="I73" sqref="I73"/>
    </sheetView>
  </sheetViews>
  <sheetFormatPr defaultColWidth="9.00390625" defaultRowHeight="13.5"/>
  <cols>
    <col min="1" max="1" width="4.00390625" style="7" customWidth="1"/>
    <col min="2" max="2" width="25.625" style="2" customWidth="1"/>
    <col min="3" max="3" width="10.625" style="1" customWidth="1"/>
    <col min="4" max="16" width="10.625" style="2" customWidth="1"/>
    <col min="17" max="19" width="9.00390625" style="2" customWidth="1"/>
    <col min="20" max="20" width="9.00390625" style="7" customWidth="1"/>
    <col min="21" max="22" width="9.00390625" style="2" customWidth="1"/>
    <col min="23" max="24" width="10.625" style="2" customWidth="1"/>
    <col min="25" max="16384" width="9.00390625" style="2" customWidth="1"/>
  </cols>
  <sheetData>
    <row r="1" spans="1:2" ht="19.5" customHeight="1">
      <c r="A1" s="138" t="s">
        <v>274</v>
      </c>
      <c r="B1" s="138"/>
    </row>
    <row r="2" spans="1:24" ht="19.5" customHeight="1">
      <c r="A2" s="144" t="s">
        <v>142</v>
      </c>
      <c r="B2" s="145"/>
      <c r="C2" s="150" t="s">
        <v>143</v>
      </c>
      <c r="D2" s="151" t="s">
        <v>130</v>
      </c>
      <c r="E2" s="134" t="s">
        <v>141</v>
      </c>
      <c r="F2" s="134" t="s">
        <v>135</v>
      </c>
      <c r="G2" s="21"/>
      <c r="H2" s="21"/>
      <c r="I2" s="21"/>
      <c r="J2" s="22"/>
      <c r="K2" s="136" t="s">
        <v>129</v>
      </c>
      <c r="L2" s="133"/>
      <c r="M2" s="133"/>
      <c r="N2" s="133"/>
      <c r="O2" s="133"/>
      <c r="P2" s="49"/>
      <c r="Q2" s="143" t="s">
        <v>154</v>
      </c>
      <c r="R2" s="143" t="s">
        <v>155</v>
      </c>
      <c r="S2" s="143" t="s">
        <v>156</v>
      </c>
      <c r="T2" s="38"/>
      <c r="U2" s="50"/>
      <c r="V2" s="50"/>
      <c r="W2" s="50"/>
      <c r="X2" s="50"/>
    </row>
    <row r="3" spans="1:24" ht="19.5" customHeight="1">
      <c r="A3" s="146"/>
      <c r="B3" s="147"/>
      <c r="C3" s="150"/>
      <c r="D3" s="152"/>
      <c r="E3" s="140"/>
      <c r="F3" s="140"/>
      <c r="G3" s="156" t="s">
        <v>131</v>
      </c>
      <c r="H3" s="159" t="s">
        <v>132</v>
      </c>
      <c r="I3" s="154"/>
      <c r="J3" s="155"/>
      <c r="K3" s="139" t="s">
        <v>140</v>
      </c>
      <c r="L3" s="135" t="s">
        <v>136</v>
      </c>
      <c r="M3" s="135" t="s">
        <v>137</v>
      </c>
      <c r="N3" s="135" t="s">
        <v>138</v>
      </c>
      <c r="O3" s="135" t="s">
        <v>139</v>
      </c>
      <c r="P3" s="142"/>
      <c r="Q3" s="143"/>
      <c r="R3" s="143"/>
      <c r="S3" s="143"/>
      <c r="T3" s="51"/>
      <c r="U3" s="39"/>
      <c r="V3" s="39"/>
      <c r="W3" s="137"/>
      <c r="X3" s="137"/>
    </row>
    <row r="4" spans="1:24" ht="19.5" customHeight="1">
      <c r="A4" s="146"/>
      <c r="B4" s="147"/>
      <c r="C4" s="150"/>
      <c r="D4" s="152"/>
      <c r="E4" s="140"/>
      <c r="F4" s="140"/>
      <c r="G4" s="156"/>
      <c r="H4" s="156"/>
      <c r="I4" s="156" t="s">
        <v>81</v>
      </c>
      <c r="J4" s="157" t="s">
        <v>82</v>
      </c>
      <c r="K4" s="139"/>
      <c r="L4" s="135"/>
      <c r="M4" s="135"/>
      <c r="N4" s="135"/>
      <c r="O4" s="135"/>
      <c r="P4" s="142"/>
      <c r="Q4" s="143"/>
      <c r="R4" s="143"/>
      <c r="S4" s="143"/>
      <c r="T4" s="51"/>
      <c r="U4" s="39"/>
      <c r="V4" s="39"/>
      <c r="W4" s="137"/>
      <c r="X4" s="137"/>
    </row>
    <row r="5" spans="1:24" ht="19.5" customHeight="1">
      <c r="A5" s="148"/>
      <c r="B5" s="149"/>
      <c r="C5" s="150"/>
      <c r="D5" s="153"/>
      <c r="E5" s="141"/>
      <c r="F5" s="141"/>
      <c r="G5" s="156"/>
      <c r="H5" s="156"/>
      <c r="I5" s="156"/>
      <c r="J5" s="158"/>
      <c r="K5" s="139"/>
      <c r="L5" s="135"/>
      <c r="M5" s="135"/>
      <c r="N5" s="135"/>
      <c r="O5" s="135"/>
      <c r="P5" s="142"/>
      <c r="Q5" s="143"/>
      <c r="R5" s="143"/>
      <c r="S5" s="143"/>
      <c r="T5" s="51"/>
      <c r="U5" s="39"/>
      <c r="V5" s="39"/>
      <c r="W5" s="137"/>
      <c r="X5" s="137"/>
    </row>
    <row r="6" spans="1:20" ht="19.5" customHeight="1">
      <c r="A6" s="4">
        <v>1</v>
      </c>
      <c r="B6" s="43" t="s">
        <v>0</v>
      </c>
      <c r="C6" s="10">
        <f>F6+D6+E6</f>
        <v>37520</v>
      </c>
      <c r="D6" s="14">
        <v>19000</v>
      </c>
      <c r="E6" s="24">
        <v>17338</v>
      </c>
      <c r="F6" s="33">
        <f>I6+J6+G6</f>
        <v>1182</v>
      </c>
      <c r="G6" s="14">
        <v>52</v>
      </c>
      <c r="H6" s="14">
        <f>I6+J6</f>
        <v>1130</v>
      </c>
      <c r="I6" s="14">
        <v>301</v>
      </c>
      <c r="J6" s="14">
        <v>829</v>
      </c>
      <c r="K6" s="52">
        <f>C6/Q6</f>
        <v>0.39204622634609154</v>
      </c>
      <c r="L6" s="52">
        <f>F6/Q6</f>
        <v>0.012350710009090625</v>
      </c>
      <c r="M6" s="14">
        <f>(Q6/C6)*1000</f>
        <v>2550.7196162046907</v>
      </c>
      <c r="N6" s="14">
        <f>(R6/C6)*1000</f>
        <v>1636.5138592750532</v>
      </c>
      <c r="O6" s="14">
        <f>(S6/F6)*1000</f>
        <v>2657.3604060913704</v>
      </c>
      <c r="Q6" s="2">
        <v>95703</v>
      </c>
      <c r="R6" s="2">
        <v>61402</v>
      </c>
      <c r="S6" s="2">
        <v>3141</v>
      </c>
      <c r="T6" s="7" t="s">
        <v>157</v>
      </c>
    </row>
    <row r="7" spans="1:20" ht="19.5" customHeight="1">
      <c r="A7" s="5">
        <v>2</v>
      </c>
      <c r="B7" s="44" t="s">
        <v>152</v>
      </c>
      <c r="C7" s="10">
        <f>F7+D7+E7</f>
        <v>1673</v>
      </c>
      <c r="D7" s="11">
        <v>732</v>
      </c>
      <c r="E7" s="25">
        <v>669</v>
      </c>
      <c r="F7" s="16">
        <f>I7+J7+G7</f>
        <v>272</v>
      </c>
      <c r="G7" s="11">
        <v>35</v>
      </c>
      <c r="H7" s="11">
        <f aca="true" t="shared" si="0" ref="H7:H70">I7+J7</f>
        <v>237</v>
      </c>
      <c r="I7" s="11">
        <v>224</v>
      </c>
      <c r="J7" s="11">
        <v>13</v>
      </c>
      <c r="K7" s="53">
        <f aca="true" t="shared" si="1" ref="K7:K70">C7/Q7</f>
        <v>0.05354113994943514</v>
      </c>
      <c r="L7" s="53">
        <f aca="true" t="shared" si="2" ref="L7:L70">F7/Q7</f>
        <v>0.008704835664223766</v>
      </c>
      <c r="M7" s="11">
        <f>(Q7/C7)*1000</f>
        <v>18677.226539151223</v>
      </c>
      <c r="N7" s="11">
        <f>(R7/C7)*1000</f>
        <v>4112.372982665869</v>
      </c>
      <c r="O7" s="11">
        <f>(S7/F7)*1000</f>
        <v>705.8823529411765</v>
      </c>
      <c r="Q7" s="2">
        <v>31247</v>
      </c>
      <c r="R7" s="2">
        <v>6880</v>
      </c>
      <c r="S7" s="2">
        <v>192</v>
      </c>
      <c r="T7" s="7" t="s">
        <v>158</v>
      </c>
    </row>
    <row r="8" spans="1:20" ht="19.5" customHeight="1">
      <c r="A8" s="5">
        <v>3</v>
      </c>
      <c r="B8" s="44" t="s">
        <v>84</v>
      </c>
      <c r="C8" s="10">
        <f>F8+D8+E8</f>
        <v>1182</v>
      </c>
      <c r="D8" s="11">
        <v>284</v>
      </c>
      <c r="E8" s="25">
        <v>63</v>
      </c>
      <c r="F8" s="16">
        <f>I8+J8+G8</f>
        <v>835</v>
      </c>
      <c r="G8" s="12">
        <v>203</v>
      </c>
      <c r="H8" s="12">
        <f t="shared" si="0"/>
        <v>632</v>
      </c>
      <c r="I8" s="11">
        <v>558</v>
      </c>
      <c r="J8" s="11">
        <v>74</v>
      </c>
      <c r="K8" s="53">
        <f t="shared" si="1"/>
        <v>0.1586364246409878</v>
      </c>
      <c r="L8" s="53">
        <f t="shared" si="2"/>
        <v>0.11206549456448799</v>
      </c>
      <c r="M8" s="11">
        <f>(Q8/C8)*1000</f>
        <v>6303.722504230119</v>
      </c>
      <c r="N8" s="11">
        <f>(R8/C8)*1000</f>
        <v>3842.6395939086296</v>
      </c>
      <c r="O8" s="11">
        <f>(S8/F8)*1000</f>
        <v>3039.5209580838323</v>
      </c>
      <c r="Q8" s="2">
        <v>7451</v>
      </c>
      <c r="R8" s="2">
        <v>4542</v>
      </c>
      <c r="S8" s="2">
        <v>2538</v>
      </c>
      <c r="T8" s="7" t="s">
        <v>159</v>
      </c>
    </row>
    <row r="9" spans="1:20" ht="19.5" customHeight="1">
      <c r="A9" s="5">
        <v>4</v>
      </c>
      <c r="B9" s="44" t="s">
        <v>1</v>
      </c>
      <c r="C9" s="10">
        <f>F9+D9+E9</f>
        <v>668</v>
      </c>
      <c r="D9" s="11">
        <v>275</v>
      </c>
      <c r="E9" s="25">
        <v>66</v>
      </c>
      <c r="F9" s="16">
        <f>I9+J9+G9</f>
        <v>327</v>
      </c>
      <c r="G9" s="11">
        <v>37</v>
      </c>
      <c r="H9" s="11">
        <f t="shared" si="0"/>
        <v>290</v>
      </c>
      <c r="I9" s="11">
        <v>243</v>
      </c>
      <c r="J9" s="11">
        <v>47</v>
      </c>
      <c r="K9" s="53">
        <f t="shared" si="1"/>
        <v>0.04284248332478194</v>
      </c>
      <c r="L9" s="53">
        <f t="shared" si="2"/>
        <v>0.020972293483837865</v>
      </c>
      <c r="M9" s="11">
        <f>(Q9/C9)*1000</f>
        <v>23341.31736526946</v>
      </c>
      <c r="N9" s="11">
        <f>(R9/C9)*1000</f>
        <v>14233.532934131736</v>
      </c>
      <c r="O9" s="11">
        <f>(S9/F9)*1000</f>
        <v>7437.308868501529</v>
      </c>
      <c r="Q9" s="2">
        <v>15592</v>
      </c>
      <c r="R9" s="2">
        <v>9508</v>
      </c>
      <c r="S9" s="2">
        <v>2432</v>
      </c>
      <c r="T9" s="7" t="s">
        <v>160</v>
      </c>
    </row>
    <row r="10" spans="1:20" ht="19.5" customHeight="1">
      <c r="A10" s="5">
        <v>5</v>
      </c>
      <c r="B10" s="44" t="s">
        <v>3</v>
      </c>
      <c r="C10" s="10">
        <f>F10+D10+E10</f>
        <v>3750</v>
      </c>
      <c r="D10" s="11">
        <v>2075</v>
      </c>
      <c r="E10" s="25">
        <v>1183</v>
      </c>
      <c r="F10" s="16">
        <f>I10+J10+G10</f>
        <v>492</v>
      </c>
      <c r="G10" s="11">
        <v>164</v>
      </c>
      <c r="H10" s="11">
        <f t="shared" si="0"/>
        <v>328</v>
      </c>
      <c r="I10" s="11">
        <v>302</v>
      </c>
      <c r="J10" s="11">
        <v>26</v>
      </c>
      <c r="K10" s="53">
        <f t="shared" si="1"/>
        <v>0.14070766575363025</v>
      </c>
      <c r="L10" s="53">
        <f t="shared" si="2"/>
        <v>0.01846084574687629</v>
      </c>
      <c r="M10" s="11">
        <f>(Q10/C10)*1000</f>
        <v>7106.933333333333</v>
      </c>
      <c r="N10" s="11">
        <f>(R10/C10)*1000</f>
        <v>4511.466666666666</v>
      </c>
      <c r="O10" s="11">
        <f>(S10/F10)*1000</f>
        <v>12060.975609756097</v>
      </c>
      <c r="Q10" s="2">
        <v>26651</v>
      </c>
      <c r="R10" s="2">
        <v>16918</v>
      </c>
      <c r="S10" s="2">
        <v>5934</v>
      </c>
      <c r="T10" s="7" t="s">
        <v>161</v>
      </c>
    </row>
    <row r="11" spans="1:20" ht="19.5" customHeight="1">
      <c r="A11" s="4">
        <v>6</v>
      </c>
      <c r="B11" s="43" t="s">
        <v>4</v>
      </c>
      <c r="C11" s="27">
        <v>0</v>
      </c>
      <c r="D11" s="14">
        <v>0</v>
      </c>
      <c r="E11" s="24">
        <v>0</v>
      </c>
      <c r="F11" s="33">
        <f>SUM(I11:J11)</f>
        <v>0</v>
      </c>
      <c r="G11" s="14">
        <v>0</v>
      </c>
      <c r="H11" s="14">
        <f t="shared" si="0"/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Q11" s="2">
        <v>0</v>
      </c>
      <c r="R11" s="2">
        <v>0</v>
      </c>
      <c r="S11" s="2">
        <v>0</v>
      </c>
      <c r="T11" s="7" t="s">
        <v>162</v>
      </c>
    </row>
    <row r="12" spans="1:20" ht="19.5" customHeight="1">
      <c r="A12" s="5">
        <v>7</v>
      </c>
      <c r="B12" s="44" t="s">
        <v>5</v>
      </c>
      <c r="C12" s="10">
        <f>F12+D12+E12</f>
        <v>540</v>
      </c>
      <c r="D12" s="11">
        <v>16</v>
      </c>
      <c r="E12" s="25">
        <v>4</v>
      </c>
      <c r="F12" s="16">
        <f>I12+J12+G12</f>
        <v>520</v>
      </c>
      <c r="G12" s="11">
        <v>64</v>
      </c>
      <c r="H12" s="11">
        <f t="shared" si="0"/>
        <v>456</v>
      </c>
      <c r="I12" s="11">
        <v>451</v>
      </c>
      <c r="J12" s="11">
        <v>5</v>
      </c>
      <c r="K12" s="53">
        <f t="shared" si="1"/>
        <v>0.09095502779181405</v>
      </c>
      <c r="L12" s="53">
        <f t="shared" si="2"/>
        <v>0.0875863230587839</v>
      </c>
      <c r="M12" s="11">
        <f>(Q12/C12)*1000</f>
        <v>10994.444444444443</v>
      </c>
      <c r="N12" s="11">
        <f>(R12/C12)*1000</f>
        <v>4264.814814814815</v>
      </c>
      <c r="O12" s="11">
        <f>(S12/F12)*1000</f>
        <v>1290.3846153846155</v>
      </c>
      <c r="Q12" s="2">
        <v>5937</v>
      </c>
      <c r="R12" s="2">
        <v>2303</v>
      </c>
      <c r="S12" s="2">
        <v>671</v>
      </c>
      <c r="T12" s="7" t="s">
        <v>163</v>
      </c>
    </row>
    <row r="13" spans="1:20" ht="19.5" customHeight="1">
      <c r="A13" s="5">
        <v>8</v>
      </c>
      <c r="B13" s="44" t="s">
        <v>153</v>
      </c>
      <c r="C13" s="13">
        <v>0</v>
      </c>
      <c r="D13" s="11">
        <v>0</v>
      </c>
      <c r="E13" s="25">
        <v>0</v>
      </c>
      <c r="F13" s="16">
        <f>SUM(I13:J13)</f>
        <v>0</v>
      </c>
      <c r="G13" s="11">
        <v>0</v>
      </c>
      <c r="H13" s="11">
        <f t="shared" si="0"/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Q13" s="2">
        <v>0</v>
      </c>
      <c r="R13" s="2">
        <v>0</v>
      </c>
      <c r="S13" s="2">
        <v>0</v>
      </c>
      <c r="T13" s="7" t="s">
        <v>164</v>
      </c>
    </row>
    <row r="14" spans="1:20" ht="19.5" customHeight="1">
      <c r="A14" s="5">
        <v>9</v>
      </c>
      <c r="B14" s="44" t="s">
        <v>6</v>
      </c>
      <c r="C14" s="13">
        <v>0</v>
      </c>
      <c r="D14" s="11">
        <v>0</v>
      </c>
      <c r="E14" s="25">
        <v>0</v>
      </c>
      <c r="F14" s="16">
        <f>SUM(I14:J14)</f>
        <v>0</v>
      </c>
      <c r="G14" s="11">
        <v>0</v>
      </c>
      <c r="H14" s="11">
        <f t="shared" si="0"/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Q14" s="2">
        <v>0</v>
      </c>
      <c r="R14" s="2">
        <v>0</v>
      </c>
      <c r="S14" s="2">
        <v>0</v>
      </c>
      <c r="T14" s="7" t="s">
        <v>165</v>
      </c>
    </row>
    <row r="15" spans="1:20" ht="19.5" customHeight="1">
      <c r="A15" s="28">
        <v>10</v>
      </c>
      <c r="B15" s="45" t="s">
        <v>2</v>
      </c>
      <c r="C15" s="29">
        <f aca="true" t="shared" si="3" ref="C15:C27">F15+D15+E15</f>
        <v>8637</v>
      </c>
      <c r="D15" s="30">
        <v>368</v>
      </c>
      <c r="E15" s="31">
        <v>297</v>
      </c>
      <c r="F15" s="34">
        <f aca="true" t="shared" si="4" ref="F15:F27">I15+J15+G15</f>
        <v>7972</v>
      </c>
      <c r="G15" s="30">
        <v>736</v>
      </c>
      <c r="H15" s="30">
        <f t="shared" si="0"/>
        <v>7236</v>
      </c>
      <c r="I15" s="30">
        <v>6776</v>
      </c>
      <c r="J15" s="30">
        <v>460</v>
      </c>
      <c r="K15" s="54">
        <f t="shared" si="1"/>
        <v>0.05341571115811347</v>
      </c>
      <c r="L15" s="54">
        <f t="shared" si="2"/>
        <v>0.04930300444048635</v>
      </c>
      <c r="M15" s="30">
        <f aca="true" t="shared" si="5" ref="M15:M27">(Q15/C15)*1000</f>
        <v>18721.083709621398</v>
      </c>
      <c r="N15" s="30">
        <f aca="true" t="shared" si="6" ref="N15:N27">(R15/C15)*1000</f>
        <v>4927.058006252171</v>
      </c>
      <c r="O15" s="30">
        <f aca="true" t="shared" si="7" ref="O15:O27">(S15/F15)*1000</f>
        <v>2289.8896136477674</v>
      </c>
      <c r="Q15" s="2">
        <v>161694</v>
      </c>
      <c r="R15" s="2">
        <v>42555</v>
      </c>
      <c r="S15" s="2">
        <v>18255</v>
      </c>
      <c r="T15" s="7" t="s">
        <v>166</v>
      </c>
    </row>
    <row r="16" spans="1:20" ht="19.5" customHeight="1">
      <c r="A16" s="6">
        <v>11</v>
      </c>
      <c r="B16" s="46" t="s">
        <v>7</v>
      </c>
      <c r="C16" s="10">
        <f t="shared" si="3"/>
        <v>560</v>
      </c>
      <c r="D16" s="11">
        <v>8</v>
      </c>
      <c r="E16" s="25">
        <v>6</v>
      </c>
      <c r="F16" s="16">
        <f t="shared" si="4"/>
        <v>546</v>
      </c>
      <c r="G16" s="11">
        <v>42</v>
      </c>
      <c r="H16" s="11">
        <f t="shared" si="0"/>
        <v>504</v>
      </c>
      <c r="I16" s="11">
        <v>443</v>
      </c>
      <c r="J16" s="11">
        <v>61</v>
      </c>
      <c r="K16" s="53">
        <f t="shared" si="1"/>
        <v>0.009710589744923616</v>
      </c>
      <c r="L16" s="53">
        <f t="shared" si="2"/>
        <v>0.009467825001300525</v>
      </c>
      <c r="M16" s="11">
        <f t="shared" si="5"/>
        <v>102980.35714285714</v>
      </c>
      <c r="N16" s="11">
        <f t="shared" si="6"/>
        <v>73633.92857142857</v>
      </c>
      <c r="O16" s="11">
        <f t="shared" si="7"/>
        <v>8012.820512820513</v>
      </c>
      <c r="Q16" s="2">
        <v>57669</v>
      </c>
      <c r="R16" s="2">
        <v>41235</v>
      </c>
      <c r="S16" s="2">
        <v>4375</v>
      </c>
      <c r="T16" s="7" t="s">
        <v>167</v>
      </c>
    </row>
    <row r="17" spans="1:20" ht="19.5" customHeight="1">
      <c r="A17" s="6">
        <v>12</v>
      </c>
      <c r="B17" s="46" t="s">
        <v>8</v>
      </c>
      <c r="C17" s="10">
        <f t="shared" si="3"/>
        <v>288</v>
      </c>
      <c r="D17" s="11">
        <v>1</v>
      </c>
      <c r="E17" s="25">
        <v>0</v>
      </c>
      <c r="F17" s="16">
        <f t="shared" si="4"/>
        <v>287</v>
      </c>
      <c r="G17" s="11">
        <v>14</v>
      </c>
      <c r="H17" s="11">
        <f t="shared" si="0"/>
        <v>273</v>
      </c>
      <c r="I17" s="11">
        <v>253</v>
      </c>
      <c r="J17" s="11">
        <v>20</v>
      </c>
      <c r="K17" s="53">
        <f t="shared" si="1"/>
        <v>0.02902348080217676</v>
      </c>
      <c r="L17" s="53">
        <f t="shared" si="2"/>
        <v>0.0289227048271692</v>
      </c>
      <c r="M17" s="11">
        <f t="shared" si="5"/>
        <v>34454.86111111112</v>
      </c>
      <c r="N17" s="11">
        <f t="shared" si="6"/>
        <v>7826.38888888889</v>
      </c>
      <c r="O17" s="11">
        <f t="shared" si="7"/>
        <v>2010.452961672474</v>
      </c>
      <c r="Q17" s="2">
        <v>9923</v>
      </c>
      <c r="R17" s="2">
        <v>2254</v>
      </c>
      <c r="S17" s="2">
        <v>577</v>
      </c>
      <c r="T17" s="7" t="s">
        <v>168</v>
      </c>
    </row>
    <row r="18" spans="1:20" ht="19.5" customHeight="1">
      <c r="A18" s="5">
        <v>13</v>
      </c>
      <c r="B18" s="44" t="s">
        <v>9</v>
      </c>
      <c r="C18" s="10">
        <f t="shared" si="3"/>
        <v>228</v>
      </c>
      <c r="D18" s="11">
        <v>0</v>
      </c>
      <c r="E18" s="25">
        <v>0</v>
      </c>
      <c r="F18" s="16">
        <f t="shared" si="4"/>
        <v>228</v>
      </c>
      <c r="G18" s="11">
        <v>0</v>
      </c>
      <c r="H18" s="11">
        <f t="shared" si="0"/>
        <v>228</v>
      </c>
      <c r="I18" s="11">
        <v>228</v>
      </c>
      <c r="J18" s="11">
        <v>0</v>
      </c>
      <c r="K18" s="53">
        <f t="shared" si="1"/>
        <v>0.0022636788753090217</v>
      </c>
      <c r="L18" s="53">
        <f t="shared" si="2"/>
        <v>0.0022636788753090217</v>
      </c>
      <c r="M18" s="11">
        <f t="shared" si="5"/>
        <v>441758.77192982455</v>
      </c>
      <c r="N18" s="11">
        <f t="shared" si="6"/>
        <v>325166.6666666667</v>
      </c>
      <c r="O18" s="11">
        <f t="shared" si="7"/>
        <v>18504.385964912282</v>
      </c>
      <c r="Q18" s="2">
        <v>100721</v>
      </c>
      <c r="R18" s="2">
        <v>74138</v>
      </c>
      <c r="S18" s="2">
        <v>4219</v>
      </c>
      <c r="T18" s="7" t="s">
        <v>169</v>
      </c>
    </row>
    <row r="19" spans="1:20" ht="19.5" customHeight="1">
      <c r="A19" s="5">
        <v>14</v>
      </c>
      <c r="B19" s="44" t="s">
        <v>10</v>
      </c>
      <c r="C19" s="10">
        <f t="shared" si="3"/>
        <v>1314</v>
      </c>
      <c r="D19" s="11">
        <v>17</v>
      </c>
      <c r="E19" s="25">
        <v>11</v>
      </c>
      <c r="F19" s="16">
        <f t="shared" si="4"/>
        <v>1286</v>
      </c>
      <c r="G19" s="11">
        <v>73</v>
      </c>
      <c r="H19" s="11">
        <f t="shared" si="0"/>
        <v>1213</v>
      </c>
      <c r="I19" s="11">
        <v>1203</v>
      </c>
      <c r="J19" s="11">
        <v>10</v>
      </c>
      <c r="K19" s="53">
        <f t="shared" si="1"/>
        <v>0.052122173740579134</v>
      </c>
      <c r="L19" s="53">
        <f t="shared" si="2"/>
        <v>0.0510115033716779</v>
      </c>
      <c r="M19" s="11">
        <f t="shared" si="5"/>
        <v>19185.692541856926</v>
      </c>
      <c r="N19" s="11">
        <f t="shared" si="6"/>
        <v>7921.613394216134</v>
      </c>
      <c r="O19" s="11">
        <f t="shared" si="7"/>
        <v>5250.388802488336</v>
      </c>
      <c r="Q19" s="2">
        <v>25210</v>
      </c>
      <c r="R19" s="2">
        <v>10409</v>
      </c>
      <c r="S19" s="2">
        <v>6752</v>
      </c>
      <c r="T19" s="7" t="s">
        <v>170</v>
      </c>
    </row>
    <row r="20" spans="1:20" ht="19.5" customHeight="1">
      <c r="A20" s="5">
        <v>15</v>
      </c>
      <c r="B20" s="44" t="s">
        <v>11</v>
      </c>
      <c r="C20" s="10">
        <f t="shared" si="3"/>
        <v>5733</v>
      </c>
      <c r="D20" s="11">
        <v>140</v>
      </c>
      <c r="E20" s="25">
        <v>69</v>
      </c>
      <c r="F20" s="16">
        <f t="shared" si="4"/>
        <v>5524</v>
      </c>
      <c r="G20" s="11">
        <v>422</v>
      </c>
      <c r="H20" s="11">
        <f t="shared" si="0"/>
        <v>5102</v>
      </c>
      <c r="I20" s="11">
        <v>5015</v>
      </c>
      <c r="J20" s="11">
        <v>87</v>
      </c>
      <c r="K20" s="53">
        <f t="shared" si="1"/>
        <v>0.2928735632183908</v>
      </c>
      <c r="L20" s="53">
        <f t="shared" si="2"/>
        <v>0.28219667943805876</v>
      </c>
      <c r="M20" s="11">
        <f t="shared" si="5"/>
        <v>3414.442700156986</v>
      </c>
      <c r="N20" s="11">
        <f t="shared" si="6"/>
        <v>1548.055119483691</v>
      </c>
      <c r="O20" s="11">
        <f t="shared" si="7"/>
        <v>868.9355539464157</v>
      </c>
      <c r="Q20" s="2">
        <v>19575</v>
      </c>
      <c r="R20" s="2">
        <v>8875</v>
      </c>
      <c r="S20" s="2">
        <v>4800</v>
      </c>
      <c r="T20" s="7" t="s">
        <v>171</v>
      </c>
    </row>
    <row r="21" spans="1:20" ht="19.5" customHeight="1">
      <c r="A21" s="4">
        <v>16</v>
      </c>
      <c r="B21" s="43" t="s">
        <v>12</v>
      </c>
      <c r="C21" s="35">
        <f t="shared" si="3"/>
        <v>3152</v>
      </c>
      <c r="D21" s="14">
        <v>198</v>
      </c>
      <c r="E21" s="24">
        <v>145</v>
      </c>
      <c r="F21" s="33">
        <f t="shared" si="4"/>
        <v>2809</v>
      </c>
      <c r="G21" s="14">
        <v>471</v>
      </c>
      <c r="H21" s="14">
        <f t="shared" si="0"/>
        <v>2338</v>
      </c>
      <c r="I21" s="14">
        <v>2311</v>
      </c>
      <c r="J21" s="14">
        <v>27</v>
      </c>
      <c r="K21" s="52">
        <f t="shared" si="1"/>
        <v>0.06133489005643121</v>
      </c>
      <c r="L21" s="52">
        <f t="shared" si="2"/>
        <v>0.05466043977427515</v>
      </c>
      <c r="M21" s="14">
        <f t="shared" si="5"/>
        <v>16303.934010152283</v>
      </c>
      <c r="N21" s="14">
        <f t="shared" si="6"/>
        <v>6379.441624365482</v>
      </c>
      <c r="O21" s="14">
        <f t="shared" si="7"/>
        <v>3432.5382698469202</v>
      </c>
      <c r="Q21" s="2">
        <v>51390</v>
      </c>
      <c r="R21" s="2">
        <v>20108</v>
      </c>
      <c r="S21" s="2">
        <v>9642</v>
      </c>
      <c r="T21" s="7" t="s">
        <v>172</v>
      </c>
    </row>
    <row r="22" spans="1:20" ht="19.5" customHeight="1">
      <c r="A22" s="5">
        <v>17</v>
      </c>
      <c r="B22" s="44" t="s">
        <v>13</v>
      </c>
      <c r="C22" s="10">
        <f t="shared" si="3"/>
        <v>5305</v>
      </c>
      <c r="D22" s="11">
        <v>322</v>
      </c>
      <c r="E22" s="25">
        <v>177</v>
      </c>
      <c r="F22" s="16">
        <f t="shared" si="4"/>
        <v>4806</v>
      </c>
      <c r="G22" s="11">
        <v>540</v>
      </c>
      <c r="H22" s="11">
        <f t="shared" si="0"/>
        <v>4266</v>
      </c>
      <c r="I22" s="11">
        <v>4232</v>
      </c>
      <c r="J22" s="11">
        <v>34</v>
      </c>
      <c r="K22" s="53">
        <f t="shared" si="1"/>
        <v>0.07933066156238784</v>
      </c>
      <c r="L22" s="53">
        <f t="shared" si="2"/>
        <v>0.0718686445747099</v>
      </c>
      <c r="M22" s="11">
        <f t="shared" si="5"/>
        <v>12605.466540999058</v>
      </c>
      <c r="N22" s="11">
        <f t="shared" si="6"/>
        <v>3918.5673892554196</v>
      </c>
      <c r="O22" s="11">
        <f t="shared" si="7"/>
        <v>2492.50936329588</v>
      </c>
      <c r="Q22" s="2">
        <v>66872</v>
      </c>
      <c r="R22" s="2">
        <v>20788</v>
      </c>
      <c r="S22" s="2">
        <v>11979</v>
      </c>
      <c r="T22" s="7" t="s">
        <v>173</v>
      </c>
    </row>
    <row r="23" spans="1:20" ht="19.5" customHeight="1">
      <c r="A23" s="5">
        <v>18</v>
      </c>
      <c r="B23" s="44" t="s">
        <v>14</v>
      </c>
      <c r="C23" s="10">
        <f t="shared" si="3"/>
        <v>1695</v>
      </c>
      <c r="D23" s="11">
        <v>1</v>
      </c>
      <c r="E23" s="25">
        <v>0</v>
      </c>
      <c r="F23" s="16">
        <f t="shared" si="4"/>
        <v>1694</v>
      </c>
      <c r="G23" s="11">
        <v>37</v>
      </c>
      <c r="H23" s="11">
        <f t="shared" si="0"/>
        <v>1657</v>
      </c>
      <c r="I23" s="11">
        <v>1655</v>
      </c>
      <c r="J23" s="11">
        <v>2</v>
      </c>
      <c r="K23" s="53">
        <f t="shared" si="1"/>
        <v>0.01109816143732649</v>
      </c>
      <c r="L23" s="53">
        <f t="shared" si="2"/>
        <v>0.01109161384945786</v>
      </c>
      <c r="M23" s="11">
        <f t="shared" si="5"/>
        <v>90105.01474926254</v>
      </c>
      <c r="N23" s="11">
        <f t="shared" si="6"/>
        <v>29108.554572271387</v>
      </c>
      <c r="O23" s="11">
        <f t="shared" si="7"/>
        <v>9530.106257378984</v>
      </c>
      <c r="Q23" s="2">
        <v>152728</v>
      </c>
      <c r="R23" s="2">
        <v>49339</v>
      </c>
      <c r="S23" s="2">
        <v>16144</v>
      </c>
      <c r="T23" s="7" t="s">
        <v>174</v>
      </c>
    </row>
    <row r="24" spans="1:20" ht="19.5" customHeight="1">
      <c r="A24" s="5">
        <v>19</v>
      </c>
      <c r="B24" s="44" t="s">
        <v>15</v>
      </c>
      <c r="C24" s="10">
        <f t="shared" si="3"/>
        <v>1806</v>
      </c>
      <c r="D24" s="11">
        <v>16</v>
      </c>
      <c r="E24" s="25">
        <v>4</v>
      </c>
      <c r="F24" s="16">
        <f t="shared" si="4"/>
        <v>1786</v>
      </c>
      <c r="G24" s="11">
        <v>100</v>
      </c>
      <c r="H24" s="11">
        <f t="shared" si="0"/>
        <v>1686</v>
      </c>
      <c r="I24" s="11">
        <v>1681</v>
      </c>
      <c r="J24" s="11">
        <v>5</v>
      </c>
      <c r="K24" s="53">
        <f t="shared" si="1"/>
        <v>0.07248645394340758</v>
      </c>
      <c r="L24" s="53">
        <f t="shared" si="2"/>
        <v>0.07168372466385711</v>
      </c>
      <c r="M24" s="11">
        <f t="shared" si="5"/>
        <v>13795.681063122924</v>
      </c>
      <c r="N24" s="11">
        <f t="shared" si="6"/>
        <v>5137.320044296788</v>
      </c>
      <c r="O24" s="11">
        <f t="shared" si="7"/>
        <v>2422.7323628219483</v>
      </c>
      <c r="Q24" s="2">
        <v>24915</v>
      </c>
      <c r="R24" s="2">
        <v>9278</v>
      </c>
      <c r="S24" s="2">
        <v>4327</v>
      </c>
      <c r="T24" s="7" t="s">
        <v>175</v>
      </c>
    </row>
    <row r="25" spans="1:20" ht="19.5" customHeight="1">
      <c r="A25" s="32">
        <v>20</v>
      </c>
      <c r="B25" s="47" t="s">
        <v>16</v>
      </c>
      <c r="C25" s="29">
        <f t="shared" si="3"/>
        <v>2264</v>
      </c>
      <c r="D25" s="30">
        <v>104</v>
      </c>
      <c r="E25" s="31">
        <v>58</v>
      </c>
      <c r="F25" s="34">
        <f t="shared" si="4"/>
        <v>2102</v>
      </c>
      <c r="G25" s="30">
        <v>192</v>
      </c>
      <c r="H25" s="30">
        <f t="shared" si="0"/>
        <v>1910</v>
      </c>
      <c r="I25" s="30">
        <v>1898</v>
      </c>
      <c r="J25" s="30">
        <v>12</v>
      </c>
      <c r="K25" s="54">
        <f t="shared" si="1"/>
        <v>0.06834510656282075</v>
      </c>
      <c r="L25" s="54">
        <f t="shared" si="2"/>
        <v>0.06345468816035742</v>
      </c>
      <c r="M25" s="30">
        <f t="shared" si="5"/>
        <v>14631.625441696113</v>
      </c>
      <c r="N25" s="30">
        <f t="shared" si="6"/>
        <v>8328.180212014135</v>
      </c>
      <c r="O25" s="30">
        <f t="shared" si="7"/>
        <v>4436.726926736442</v>
      </c>
      <c r="Q25" s="2">
        <v>33126</v>
      </c>
      <c r="R25" s="2">
        <v>18855</v>
      </c>
      <c r="S25" s="2">
        <v>9326</v>
      </c>
      <c r="T25" s="7" t="s">
        <v>176</v>
      </c>
    </row>
    <row r="26" spans="1:20" ht="19.5" customHeight="1">
      <c r="A26" s="5">
        <v>21</v>
      </c>
      <c r="B26" s="44" t="s">
        <v>17</v>
      </c>
      <c r="C26" s="10">
        <f t="shared" si="3"/>
        <v>46</v>
      </c>
      <c r="D26" s="11">
        <v>0</v>
      </c>
      <c r="E26" s="25">
        <v>0</v>
      </c>
      <c r="F26" s="16">
        <f t="shared" si="4"/>
        <v>46</v>
      </c>
      <c r="G26" s="11">
        <v>0</v>
      </c>
      <c r="H26" s="11">
        <f t="shared" si="0"/>
        <v>46</v>
      </c>
      <c r="I26" s="11">
        <v>46</v>
      </c>
      <c r="J26" s="11">
        <v>0</v>
      </c>
      <c r="K26" s="53">
        <f t="shared" si="1"/>
        <v>0.020390070921985817</v>
      </c>
      <c r="L26" s="53">
        <f t="shared" si="2"/>
        <v>0.020390070921985817</v>
      </c>
      <c r="M26" s="11">
        <f t="shared" si="5"/>
        <v>49043.47826086956</v>
      </c>
      <c r="N26" s="11">
        <f t="shared" si="6"/>
        <v>10717.391304347826</v>
      </c>
      <c r="O26" s="11">
        <f t="shared" si="7"/>
        <v>3282.608695652174</v>
      </c>
      <c r="Q26" s="2">
        <v>2256</v>
      </c>
      <c r="R26" s="2">
        <v>493</v>
      </c>
      <c r="S26" s="2">
        <v>151</v>
      </c>
      <c r="T26" s="7" t="s">
        <v>177</v>
      </c>
    </row>
    <row r="27" spans="1:20" ht="19.5" customHeight="1">
      <c r="A27" s="5">
        <v>22</v>
      </c>
      <c r="B27" s="44" t="s">
        <v>18</v>
      </c>
      <c r="C27" s="10">
        <f t="shared" si="3"/>
        <v>961</v>
      </c>
      <c r="D27" s="11">
        <v>0</v>
      </c>
      <c r="E27" s="25">
        <v>0</v>
      </c>
      <c r="F27" s="16">
        <f t="shared" si="4"/>
        <v>961</v>
      </c>
      <c r="G27" s="11">
        <v>4</v>
      </c>
      <c r="H27" s="11">
        <f t="shared" si="0"/>
        <v>957</v>
      </c>
      <c r="I27" s="11">
        <v>956</v>
      </c>
      <c r="J27" s="11">
        <v>1</v>
      </c>
      <c r="K27" s="53">
        <f t="shared" si="1"/>
        <v>0.011369282824219767</v>
      </c>
      <c r="L27" s="53">
        <f t="shared" si="2"/>
        <v>0.011369282824219767</v>
      </c>
      <c r="M27" s="11">
        <f t="shared" si="5"/>
        <v>87956.29552549428</v>
      </c>
      <c r="N27" s="11">
        <f t="shared" si="6"/>
        <v>34371.48803329865</v>
      </c>
      <c r="O27" s="11">
        <f t="shared" si="7"/>
        <v>10474.505723204995</v>
      </c>
      <c r="Q27" s="2">
        <v>84526</v>
      </c>
      <c r="R27" s="2">
        <v>33031</v>
      </c>
      <c r="S27" s="2">
        <v>10066</v>
      </c>
      <c r="T27" s="7" t="s">
        <v>178</v>
      </c>
    </row>
    <row r="28" spans="1:20" ht="19.5" customHeight="1">
      <c r="A28" s="5">
        <v>23</v>
      </c>
      <c r="B28" s="44" t="s">
        <v>147</v>
      </c>
      <c r="C28" s="13">
        <v>0</v>
      </c>
      <c r="D28" s="11">
        <v>0</v>
      </c>
      <c r="E28" s="25">
        <v>0</v>
      </c>
      <c r="F28" s="16">
        <f>SUM(I28:J28)</f>
        <v>0</v>
      </c>
      <c r="G28" s="11">
        <v>0</v>
      </c>
      <c r="H28" s="11">
        <f t="shared" si="0"/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Q28" s="2">
        <v>0</v>
      </c>
      <c r="R28" s="2">
        <v>0</v>
      </c>
      <c r="S28" s="2">
        <v>0</v>
      </c>
      <c r="T28" s="7" t="s">
        <v>179</v>
      </c>
    </row>
    <row r="29" spans="1:20" ht="19.5" customHeight="1">
      <c r="A29" s="5">
        <v>24</v>
      </c>
      <c r="B29" s="44" t="s">
        <v>148</v>
      </c>
      <c r="C29" s="10">
        <f>F29+D29+E29</f>
        <v>1239</v>
      </c>
      <c r="D29" s="11">
        <v>0</v>
      </c>
      <c r="E29" s="25">
        <v>0</v>
      </c>
      <c r="F29" s="16">
        <f>I29+J29+G29</f>
        <v>1239</v>
      </c>
      <c r="G29" s="11">
        <v>6</v>
      </c>
      <c r="H29" s="11">
        <f t="shared" si="0"/>
        <v>1233</v>
      </c>
      <c r="I29" s="15">
        <v>1232</v>
      </c>
      <c r="J29" s="11">
        <v>1</v>
      </c>
      <c r="K29" s="53">
        <f t="shared" si="1"/>
        <v>0.025843727837804014</v>
      </c>
      <c r="L29" s="53">
        <f t="shared" si="2"/>
        <v>0.025843727837804014</v>
      </c>
      <c r="M29" s="11">
        <f>(Q29/C29)*1000</f>
        <v>38694.10815173527</v>
      </c>
      <c r="N29" s="11">
        <f>(R29/C29)*1000</f>
        <v>11351.089588377723</v>
      </c>
      <c r="O29" s="11">
        <f>(S29/F29)*1000</f>
        <v>4321.226795803067</v>
      </c>
      <c r="Q29" s="2">
        <v>47942</v>
      </c>
      <c r="R29" s="2">
        <v>14064</v>
      </c>
      <c r="S29" s="2">
        <v>5354</v>
      </c>
      <c r="T29" s="7" t="s">
        <v>180</v>
      </c>
    </row>
    <row r="30" spans="1:20" ht="19.5" customHeight="1">
      <c r="A30" s="5">
        <v>25</v>
      </c>
      <c r="B30" s="44" t="s">
        <v>19</v>
      </c>
      <c r="C30" s="10">
        <f>F30+D30+E30</f>
        <v>239</v>
      </c>
      <c r="D30" s="11">
        <v>0</v>
      </c>
      <c r="E30" s="25">
        <v>0</v>
      </c>
      <c r="F30" s="16">
        <f>I30+J30+G30</f>
        <v>239</v>
      </c>
      <c r="G30" s="11">
        <v>1</v>
      </c>
      <c r="H30" s="11">
        <f t="shared" si="0"/>
        <v>238</v>
      </c>
      <c r="I30" s="11">
        <v>238</v>
      </c>
      <c r="J30" s="11">
        <v>0</v>
      </c>
      <c r="K30" s="53">
        <f t="shared" si="1"/>
        <v>0.026272397493679236</v>
      </c>
      <c r="L30" s="53">
        <f t="shared" si="2"/>
        <v>0.026272397493679236</v>
      </c>
      <c r="M30" s="11">
        <f>(Q30/C30)*1000</f>
        <v>38062.761506276154</v>
      </c>
      <c r="N30" s="11">
        <f>(R30/C30)*1000</f>
        <v>12280.334728033473</v>
      </c>
      <c r="O30" s="11">
        <f>(S30/F30)*1000</f>
        <v>3748.9539748953976</v>
      </c>
      <c r="Q30" s="2">
        <v>9097</v>
      </c>
      <c r="R30" s="2">
        <v>2935</v>
      </c>
      <c r="S30" s="2">
        <v>896</v>
      </c>
      <c r="T30" s="7" t="s">
        <v>181</v>
      </c>
    </row>
    <row r="31" spans="1:20" ht="19.5" customHeight="1">
      <c r="A31" s="4">
        <v>26</v>
      </c>
      <c r="B31" s="43" t="s">
        <v>20</v>
      </c>
      <c r="C31" s="35">
        <f>F31+D31+E31</f>
        <v>123</v>
      </c>
      <c r="D31" s="14">
        <v>0</v>
      </c>
      <c r="E31" s="24">
        <v>0</v>
      </c>
      <c r="F31" s="33">
        <f>I31+J31+G31</f>
        <v>123</v>
      </c>
      <c r="G31" s="14">
        <v>1</v>
      </c>
      <c r="H31" s="14">
        <f t="shared" si="0"/>
        <v>122</v>
      </c>
      <c r="I31" s="14">
        <v>122</v>
      </c>
      <c r="J31" s="14">
        <v>0</v>
      </c>
      <c r="K31" s="52">
        <f t="shared" si="1"/>
        <v>0.02709251101321586</v>
      </c>
      <c r="L31" s="52">
        <f t="shared" si="2"/>
        <v>0.02709251101321586</v>
      </c>
      <c r="M31" s="14">
        <f>(Q31/C31)*1000</f>
        <v>36910.56910569106</v>
      </c>
      <c r="N31" s="14">
        <f>(R31/C31)*1000</f>
        <v>13699.18699186992</v>
      </c>
      <c r="O31" s="14">
        <f>(S31/F31)*1000</f>
        <v>5837.3983739837395</v>
      </c>
      <c r="Q31" s="2">
        <v>4540</v>
      </c>
      <c r="R31" s="2">
        <v>1685</v>
      </c>
      <c r="S31" s="2">
        <v>718</v>
      </c>
      <c r="T31" s="7" t="s">
        <v>182</v>
      </c>
    </row>
    <row r="32" spans="1:20" ht="19.5" customHeight="1">
      <c r="A32" s="5">
        <v>27</v>
      </c>
      <c r="B32" s="44" t="s">
        <v>21</v>
      </c>
      <c r="C32" s="10">
        <f>F32+D32+E32</f>
        <v>4507</v>
      </c>
      <c r="D32" s="11">
        <v>0</v>
      </c>
      <c r="E32" s="25">
        <v>0</v>
      </c>
      <c r="F32" s="16">
        <f>I32+J32+G32</f>
        <v>4507</v>
      </c>
      <c r="G32" s="11">
        <v>71</v>
      </c>
      <c r="H32" s="11">
        <f t="shared" si="0"/>
        <v>4436</v>
      </c>
      <c r="I32" s="11">
        <v>4429</v>
      </c>
      <c r="J32" s="11">
        <v>7</v>
      </c>
      <c r="K32" s="53">
        <f t="shared" si="1"/>
        <v>0.022438737814774616</v>
      </c>
      <c r="L32" s="53">
        <f t="shared" si="2"/>
        <v>0.022438737814774616</v>
      </c>
      <c r="M32" s="11">
        <f>(Q32/C32)*1000</f>
        <v>44565.786554248945</v>
      </c>
      <c r="N32" s="11">
        <f>(R32/C32)*1000</f>
        <v>19886.177057909917</v>
      </c>
      <c r="O32" s="11">
        <f>(S32/F32)*1000</f>
        <v>4415.575771022854</v>
      </c>
      <c r="Q32" s="2">
        <v>200858</v>
      </c>
      <c r="R32" s="2">
        <v>89627</v>
      </c>
      <c r="S32" s="2">
        <v>19901</v>
      </c>
      <c r="T32" s="7" t="s">
        <v>183</v>
      </c>
    </row>
    <row r="33" spans="1:20" ht="19.5" customHeight="1">
      <c r="A33" s="5">
        <v>28</v>
      </c>
      <c r="B33" s="44" t="s">
        <v>22</v>
      </c>
      <c r="C33" s="10">
        <f>F33+D33+E33</f>
        <v>629</v>
      </c>
      <c r="D33" s="11">
        <v>0</v>
      </c>
      <c r="E33" s="25">
        <v>0</v>
      </c>
      <c r="F33" s="16">
        <f>I33+J33+G33</f>
        <v>629</v>
      </c>
      <c r="G33" s="11">
        <v>3</v>
      </c>
      <c r="H33" s="11">
        <f t="shared" si="0"/>
        <v>626</v>
      </c>
      <c r="I33" s="11">
        <v>626</v>
      </c>
      <c r="J33" s="11">
        <v>0</v>
      </c>
      <c r="K33" s="53">
        <f t="shared" si="1"/>
        <v>0.04530721025714903</v>
      </c>
      <c r="L33" s="53">
        <f t="shared" si="2"/>
        <v>0.04530721025714903</v>
      </c>
      <c r="M33" s="11">
        <f>(Q33/C33)*1000</f>
        <v>22071.542130365662</v>
      </c>
      <c r="N33" s="11">
        <f>(R33/C33)*1000</f>
        <v>6833.068362480128</v>
      </c>
      <c r="O33" s="11">
        <f>(S33/F33)*1000</f>
        <v>2682.0349761526236</v>
      </c>
      <c r="Q33" s="2">
        <v>13883</v>
      </c>
      <c r="R33" s="2">
        <v>4298</v>
      </c>
      <c r="S33" s="2">
        <v>1687</v>
      </c>
      <c r="T33" s="7" t="s">
        <v>184</v>
      </c>
    </row>
    <row r="34" spans="1:20" ht="19.5" customHeight="1">
      <c r="A34" s="5">
        <v>29</v>
      </c>
      <c r="B34" s="44" t="s">
        <v>23</v>
      </c>
      <c r="C34" s="13">
        <v>0</v>
      </c>
      <c r="D34" s="11">
        <v>0</v>
      </c>
      <c r="E34" s="25">
        <v>0</v>
      </c>
      <c r="F34" s="16">
        <f>SUM(I34:J34)</f>
        <v>0</v>
      </c>
      <c r="G34" s="11">
        <v>0</v>
      </c>
      <c r="H34" s="11">
        <f t="shared" si="0"/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Q34" s="2">
        <v>0</v>
      </c>
      <c r="R34" s="2">
        <v>0</v>
      </c>
      <c r="S34" s="2">
        <v>0</v>
      </c>
      <c r="T34" s="7" t="s">
        <v>185</v>
      </c>
    </row>
    <row r="35" spans="1:20" ht="19.5" customHeight="1">
      <c r="A35" s="32">
        <v>30</v>
      </c>
      <c r="B35" s="47" t="s">
        <v>24</v>
      </c>
      <c r="C35" s="29">
        <f aca="true" t="shared" si="8" ref="C35:C62">F35+D35+E35</f>
        <v>630</v>
      </c>
      <c r="D35" s="30">
        <v>0</v>
      </c>
      <c r="E35" s="31">
        <v>0</v>
      </c>
      <c r="F35" s="34">
        <f aca="true" t="shared" si="9" ref="F35:F62">I35+J35+G35</f>
        <v>630</v>
      </c>
      <c r="G35" s="30">
        <v>65</v>
      </c>
      <c r="H35" s="30">
        <f t="shared" si="0"/>
        <v>565</v>
      </c>
      <c r="I35" s="18">
        <v>563</v>
      </c>
      <c r="J35" s="30">
        <v>2</v>
      </c>
      <c r="K35" s="54">
        <f t="shared" si="1"/>
        <v>0.24119448698315468</v>
      </c>
      <c r="L35" s="54">
        <f t="shared" si="2"/>
        <v>0.24119448698315468</v>
      </c>
      <c r="M35" s="30">
        <f aca="true" t="shared" si="10" ref="M35:M62">(Q35/C35)*1000</f>
        <v>4146.0317460317465</v>
      </c>
      <c r="N35" s="30">
        <f aca="true" t="shared" si="11" ref="N35:N62">(R35/C35)*1000</f>
        <v>1587.3015873015872</v>
      </c>
      <c r="O35" s="30">
        <f aca="true" t="shared" si="12" ref="O35:O62">(S35/F35)*1000</f>
        <v>633.3333333333333</v>
      </c>
      <c r="Q35" s="2">
        <v>2612</v>
      </c>
      <c r="R35" s="2">
        <v>1000</v>
      </c>
      <c r="S35" s="2">
        <v>399</v>
      </c>
      <c r="T35" s="7" t="s">
        <v>186</v>
      </c>
    </row>
    <row r="36" spans="1:20" ht="19.5" customHeight="1">
      <c r="A36" s="5">
        <v>31</v>
      </c>
      <c r="B36" s="44" t="s">
        <v>25</v>
      </c>
      <c r="C36" s="10">
        <f t="shared" si="8"/>
        <v>1830</v>
      </c>
      <c r="D36" s="11">
        <v>20</v>
      </c>
      <c r="E36" s="25">
        <v>9</v>
      </c>
      <c r="F36" s="16">
        <f t="shared" si="9"/>
        <v>1801</v>
      </c>
      <c r="G36" s="11">
        <v>85</v>
      </c>
      <c r="H36" s="11">
        <f t="shared" si="0"/>
        <v>1716</v>
      </c>
      <c r="I36" s="11">
        <v>1693</v>
      </c>
      <c r="J36" s="11">
        <v>23</v>
      </c>
      <c r="K36" s="53">
        <f t="shared" si="1"/>
        <v>0.042656348336868606</v>
      </c>
      <c r="L36" s="53">
        <f t="shared" si="2"/>
        <v>0.041980373417869046</v>
      </c>
      <c r="M36" s="11">
        <f t="shared" si="10"/>
        <v>23443.169398907103</v>
      </c>
      <c r="N36" s="11">
        <f t="shared" si="11"/>
        <v>8590.16393442623</v>
      </c>
      <c r="O36" s="11">
        <f t="shared" si="12"/>
        <v>4566.907273736813</v>
      </c>
      <c r="Q36" s="2">
        <v>42901</v>
      </c>
      <c r="R36" s="2">
        <v>15720</v>
      </c>
      <c r="S36" s="2">
        <v>8225</v>
      </c>
      <c r="T36" s="7" t="s">
        <v>187</v>
      </c>
    </row>
    <row r="37" spans="1:20" ht="19.5" customHeight="1">
      <c r="A37" s="5">
        <v>32</v>
      </c>
      <c r="B37" s="44" t="s">
        <v>26</v>
      </c>
      <c r="C37" s="10">
        <f t="shared" si="8"/>
        <v>812</v>
      </c>
      <c r="D37" s="11">
        <v>8</v>
      </c>
      <c r="E37" s="25">
        <v>4</v>
      </c>
      <c r="F37" s="16">
        <f t="shared" si="9"/>
        <v>800</v>
      </c>
      <c r="G37" s="11">
        <v>26</v>
      </c>
      <c r="H37" s="11">
        <f t="shared" si="0"/>
        <v>774</v>
      </c>
      <c r="I37" s="11">
        <v>770</v>
      </c>
      <c r="J37" s="11">
        <v>4</v>
      </c>
      <c r="K37" s="53">
        <f t="shared" si="1"/>
        <v>0.07451592181334313</v>
      </c>
      <c r="L37" s="53">
        <f t="shared" si="2"/>
        <v>0.07341470129393411</v>
      </c>
      <c r="M37" s="11">
        <f t="shared" si="10"/>
        <v>13419.950738916255</v>
      </c>
      <c r="N37" s="11">
        <f t="shared" si="11"/>
        <v>4647.783251231526</v>
      </c>
      <c r="O37" s="11">
        <f t="shared" si="12"/>
        <v>2350</v>
      </c>
      <c r="Q37" s="2">
        <v>10897</v>
      </c>
      <c r="R37" s="2">
        <v>3774</v>
      </c>
      <c r="S37" s="2">
        <v>1880</v>
      </c>
      <c r="T37" s="7" t="s">
        <v>188</v>
      </c>
    </row>
    <row r="38" spans="1:20" ht="19.5" customHeight="1">
      <c r="A38" s="5">
        <v>33</v>
      </c>
      <c r="B38" s="44" t="s">
        <v>27</v>
      </c>
      <c r="C38" s="10">
        <f t="shared" si="8"/>
        <v>253</v>
      </c>
      <c r="D38" s="11">
        <v>20</v>
      </c>
      <c r="E38" s="25">
        <v>9</v>
      </c>
      <c r="F38" s="16">
        <f t="shared" si="9"/>
        <v>224</v>
      </c>
      <c r="G38" s="11">
        <v>20</v>
      </c>
      <c r="H38" s="11">
        <f t="shared" si="0"/>
        <v>204</v>
      </c>
      <c r="I38" s="11">
        <v>196</v>
      </c>
      <c r="J38" s="11">
        <v>8</v>
      </c>
      <c r="K38" s="53">
        <f t="shared" si="1"/>
        <v>0.31625</v>
      </c>
      <c r="L38" s="53">
        <f t="shared" si="2"/>
        <v>0.28</v>
      </c>
      <c r="M38" s="11">
        <f t="shared" si="10"/>
        <v>3162.0553359683795</v>
      </c>
      <c r="N38" s="11">
        <f t="shared" si="11"/>
        <v>1355.7312252964427</v>
      </c>
      <c r="O38" s="11">
        <f t="shared" si="12"/>
        <v>933.0357142857143</v>
      </c>
      <c r="Q38" s="2">
        <v>800</v>
      </c>
      <c r="R38" s="2">
        <v>343</v>
      </c>
      <c r="S38" s="2">
        <v>209</v>
      </c>
      <c r="T38" s="7" t="s">
        <v>189</v>
      </c>
    </row>
    <row r="39" spans="1:20" ht="19.5" customHeight="1">
      <c r="A39" s="5">
        <v>34</v>
      </c>
      <c r="B39" s="44" t="s">
        <v>28</v>
      </c>
      <c r="C39" s="10">
        <f t="shared" si="8"/>
        <v>210</v>
      </c>
      <c r="D39" s="11">
        <v>0</v>
      </c>
      <c r="E39" s="25">
        <v>0</v>
      </c>
      <c r="F39" s="16">
        <f t="shared" si="9"/>
        <v>210</v>
      </c>
      <c r="G39" s="11">
        <v>6</v>
      </c>
      <c r="H39" s="11">
        <f t="shared" si="0"/>
        <v>204</v>
      </c>
      <c r="I39" s="11">
        <v>203</v>
      </c>
      <c r="J39" s="11">
        <v>1</v>
      </c>
      <c r="K39" s="53">
        <f t="shared" si="1"/>
        <v>0.13530927835051546</v>
      </c>
      <c r="L39" s="53">
        <f t="shared" si="2"/>
        <v>0.13530927835051546</v>
      </c>
      <c r="M39" s="11">
        <f t="shared" si="10"/>
        <v>7390.476190476191</v>
      </c>
      <c r="N39" s="11">
        <f t="shared" si="11"/>
        <v>3290.4761904761904</v>
      </c>
      <c r="O39" s="11">
        <f t="shared" si="12"/>
        <v>1504.7619047619048</v>
      </c>
      <c r="Q39" s="2">
        <v>1552</v>
      </c>
      <c r="R39" s="2">
        <v>691</v>
      </c>
      <c r="S39" s="2">
        <v>316</v>
      </c>
      <c r="T39" s="7" t="s">
        <v>190</v>
      </c>
    </row>
    <row r="40" spans="1:20" ht="19.5" customHeight="1">
      <c r="A40" s="5">
        <v>35</v>
      </c>
      <c r="B40" s="44" t="s">
        <v>29</v>
      </c>
      <c r="C40" s="10">
        <f t="shared" si="8"/>
        <v>1358</v>
      </c>
      <c r="D40" s="11">
        <v>2</v>
      </c>
      <c r="E40" s="25">
        <v>1</v>
      </c>
      <c r="F40" s="16">
        <f t="shared" si="9"/>
        <v>1355</v>
      </c>
      <c r="G40" s="11">
        <v>146</v>
      </c>
      <c r="H40" s="11">
        <f t="shared" si="0"/>
        <v>1209</v>
      </c>
      <c r="I40" s="11">
        <v>1188</v>
      </c>
      <c r="J40" s="11">
        <v>21</v>
      </c>
      <c r="K40" s="53">
        <f t="shared" si="1"/>
        <v>0.04624238090373549</v>
      </c>
      <c r="L40" s="53">
        <f t="shared" si="2"/>
        <v>0.04614022542309395</v>
      </c>
      <c r="M40" s="11">
        <f t="shared" si="10"/>
        <v>21625.18409425626</v>
      </c>
      <c r="N40" s="11">
        <f t="shared" si="11"/>
        <v>9575.846833578793</v>
      </c>
      <c r="O40" s="11">
        <f t="shared" si="12"/>
        <v>4751.291512915129</v>
      </c>
      <c r="Q40" s="2">
        <v>29367</v>
      </c>
      <c r="R40" s="2">
        <v>13004</v>
      </c>
      <c r="S40" s="2">
        <v>6438</v>
      </c>
      <c r="T40" s="7" t="s">
        <v>191</v>
      </c>
    </row>
    <row r="41" spans="1:20" ht="19.5" customHeight="1">
      <c r="A41" s="4">
        <v>36</v>
      </c>
      <c r="B41" s="43" t="s">
        <v>30</v>
      </c>
      <c r="C41" s="35">
        <f t="shared" si="8"/>
        <v>40</v>
      </c>
      <c r="D41" s="33">
        <v>6</v>
      </c>
      <c r="E41" s="36">
        <v>7</v>
      </c>
      <c r="F41" s="33">
        <f t="shared" si="9"/>
        <v>27</v>
      </c>
      <c r="G41" s="14">
        <v>0</v>
      </c>
      <c r="H41" s="14">
        <f t="shared" si="0"/>
        <v>27</v>
      </c>
      <c r="I41" s="33">
        <v>27</v>
      </c>
      <c r="J41" s="33">
        <v>0</v>
      </c>
      <c r="K41" s="55">
        <f t="shared" si="1"/>
        <v>2.2222222222222223</v>
      </c>
      <c r="L41" s="55">
        <f t="shared" si="2"/>
        <v>1.5</v>
      </c>
      <c r="M41" s="33">
        <f t="shared" si="10"/>
        <v>450</v>
      </c>
      <c r="N41" s="33">
        <f t="shared" si="11"/>
        <v>200</v>
      </c>
      <c r="O41" s="33">
        <f t="shared" si="12"/>
        <v>333.3333333333333</v>
      </c>
      <c r="Q41" s="2">
        <v>18</v>
      </c>
      <c r="R41" s="2">
        <v>8</v>
      </c>
      <c r="S41" s="2">
        <v>9</v>
      </c>
      <c r="T41" s="7" t="s">
        <v>192</v>
      </c>
    </row>
    <row r="42" spans="1:20" ht="19.5" customHeight="1">
      <c r="A42" s="5">
        <v>37</v>
      </c>
      <c r="B42" s="44" t="s">
        <v>31</v>
      </c>
      <c r="C42" s="10">
        <f t="shared" si="8"/>
        <v>468</v>
      </c>
      <c r="D42" s="11">
        <v>35</v>
      </c>
      <c r="E42" s="25">
        <v>15</v>
      </c>
      <c r="F42" s="16">
        <f t="shared" si="9"/>
        <v>418</v>
      </c>
      <c r="G42" s="11">
        <v>74</v>
      </c>
      <c r="H42" s="11">
        <f t="shared" si="0"/>
        <v>344</v>
      </c>
      <c r="I42" s="11">
        <v>334</v>
      </c>
      <c r="J42" s="11">
        <v>10</v>
      </c>
      <c r="K42" s="53">
        <f t="shared" si="1"/>
        <v>0.055767397521449</v>
      </c>
      <c r="L42" s="53">
        <f t="shared" si="2"/>
        <v>0.0498093422306959</v>
      </c>
      <c r="M42" s="11">
        <f t="shared" si="10"/>
        <v>17931.623931623933</v>
      </c>
      <c r="N42" s="11">
        <f t="shared" si="11"/>
        <v>8579.05982905983</v>
      </c>
      <c r="O42" s="11">
        <f t="shared" si="12"/>
        <v>4423.444976076555</v>
      </c>
      <c r="Q42" s="2">
        <v>8392</v>
      </c>
      <c r="R42" s="2">
        <v>4015</v>
      </c>
      <c r="S42" s="2">
        <v>1849</v>
      </c>
      <c r="T42" s="7" t="s">
        <v>193</v>
      </c>
    </row>
    <row r="43" spans="1:20" ht="19.5" customHeight="1">
      <c r="A43" s="5">
        <v>38</v>
      </c>
      <c r="B43" s="44" t="s">
        <v>32</v>
      </c>
      <c r="C43" s="10">
        <f t="shared" si="8"/>
        <v>204</v>
      </c>
      <c r="D43" s="11">
        <v>0</v>
      </c>
      <c r="E43" s="25">
        <v>0</v>
      </c>
      <c r="F43" s="16">
        <f t="shared" si="9"/>
        <v>204</v>
      </c>
      <c r="G43" s="11">
        <v>1</v>
      </c>
      <c r="H43" s="11">
        <f t="shared" si="0"/>
        <v>203</v>
      </c>
      <c r="I43" s="11">
        <v>203</v>
      </c>
      <c r="J43" s="11">
        <v>0</v>
      </c>
      <c r="K43" s="53">
        <f t="shared" si="1"/>
        <v>0.028033530300948194</v>
      </c>
      <c r="L43" s="53">
        <f t="shared" si="2"/>
        <v>0.028033530300948194</v>
      </c>
      <c r="M43" s="11">
        <f t="shared" si="10"/>
        <v>35671.56862745098</v>
      </c>
      <c r="N43" s="11">
        <f t="shared" si="11"/>
        <v>10299.019607843136</v>
      </c>
      <c r="O43" s="11">
        <f t="shared" si="12"/>
        <v>4421.568627450981</v>
      </c>
      <c r="Q43" s="2">
        <v>7277</v>
      </c>
      <c r="R43" s="2">
        <v>2101</v>
      </c>
      <c r="S43" s="2">
        <v>902</v>
      </c>
      <c r="T43" s="7" t="s">
        <v>194</v>
      </c>
    </row>
    <row r="44" spans="1:20" ht="19.5" customHeight="1">
      <c r="A44" s="5">
        <v>39</v>
      </c>
      <c r="B44" s="44" t="s">
        <v>33</v>
      </c>
      <c r="C44" s="10">
        <f t="shared" si="8"/>
        <v>99</v>
      </c>
      <c r="D44" s="11">
        <v>0</v>
      </c>
      <c r="E44" s="25">
        <v>0</v>
      </c>
      <c r="F44" s="16">
        <f t="shared" si="9"/>
        <v>99</v>
      </c>
      <c r="G44" s="11">
        <v>4</v>
      </c>
      <c r="H44" s="11">
        <f t="shared" si="0"/>
        <v>95</v>
      </c>
      <c r="I44" s="11">
        <v>95</v>
      </c>
      <c r="J44" s="11">
        <v>0</v>
      </c>
      <c r="K44" s="53">
        <f t="shared" si="1"/>
        <v>0.02918632075471698</v>
      </c>
      <c r="L44" s="53">
        <f t="shared" si="2"/>
        <v>0.02918632075471698</v>
      </c>
      <c r="M44" s="11">
        <f t="shared" si="10"/>
        <v>34262.62626262626</v>
      </c>
      <c r="N44" s="11">
        <f t="shared" si="11"/>
        <v>10565.656565656565</v>
      </c>
      <c r="O44" s="11">
        <f t="shared" si="12"/>
        <v>5474.747474747475</v>
      </c>
      <c r="Q44" s="2">
        <v>3392</v>
      </c>
      <c r="R44" s="2">
        <v>1046</v>
      </c>
      <c r="S44" s="2">
        <v>542</v>
      </c>
      <c r="T44" s="7" t="s">
        <v>195</v>
      </c>
    </row>
    <row r="45" spans="1:20" ht="19.5" customHeight="1">
      <c r="A45" s="32">
        <v>40</v>
      </c>
      <c r="B45" s="47" t="s">
        <v>149</v>
      </c>
      <c r="C45" s="29">
        <f t="shared" si="8"/>
        <v>97</v>
      </c>
      <c r="D45" s="30">
        <v>6</v>
      </c>
      <c r="E45" s="31">
        <v>6</v>
      </c>
      <c r="F45" s="34">
        <f t="shared" si="9"/>
        <v>85</v>
      </c>
      <c r="G45" s="30">
        <v>5</v>
      </c>
      <c r="H45" s="30">
        <f t="shared" si="0"/>
        <v>80</v>
      </c>
      <c r="I45" s="30">
        <v>80</v>
      </c>
      <c r="J45" s="30">
        <v>0</v>
      </c>
      <c r="K45" s="54">
        <f t="shared" si="1"/>
        <v>0.16412859560067683</v>
      </c>
      <c r="L45" s="54">
        <f t="shared" si="2"/>
        <v>0.14382402707275804</v>
      </c>
      <c r="M45" s="30">
        <f t="shared" si="10"/>
        <v>6092.783505154639</v>
      </c>
      <c r="N45" s="30">
        <f t="shared" si="11"/>
        <v>3340.2061855670104</v>
      </c>
      <c r="O45" s="30">
        <f t="shared" si="12"/>
        <v>2200</v>
      </c>
      <c r="Q45" s="2">
        <v>591</v>
      </c>
      <c r="R45" s="2">
        <v>324</v>
      </c>
      <c r="S45" s="2">
        <v>187</v>
      </c>
      <c r="T45" s="7" t="s">
        <v>196</v>
      </c>
    </row>
    <row r="46" spans="1:20" ht="19.5" customHeight="1">
      <c r="A46" s="5">
        <v>41</v>
      </c>
      <c r="B46" s="44" t="s">
        <v>150</v>
      </c>
      <c r="C46" s="10">
        <f t="shared" si="8"/>
        <v>74</v>
      </c>
      <c r="D46" s="11">
        <v>2</v>
      </c>
      <c r="E46" s="25">
        <v>2</v>
      </c>
      <c r="F46" s="16">
        <f t="shared" si="9"/>
        <v>70</v>
      </c>
      <c r="G46" s="11">
        <v>12</v>
      </c>
      <c r="H46" s="11">
        <f t="shared" si="0"/>
        <v>58</v>
      </c>
      <c r="I46" s="11">
        <v>57</v>
      </c>
      <c r="J46" s="11">
        <v>1</v>
      </c>
      <c r="K46" s="53">
        <f t="shared" si="1"/>
        <v>0.12736660929432014</v>
      </c>
      <c r="L46" s="53">
        <f t="shared" si="2"/>
        <v>0.12048192771084337</v>
      </c>
      <c r="M46" s="11">
        <f t="shared" si="10"/>
        <v>7851.351351351352</v>
      </c>
      <c r="N46" s="11">
        <f t="shared" si="11"/>
        <v>2013.5135135135135</v>
      </c>
      <c r="O46" s="11">
        <f t="shared" si="12"/>
        <v>1257.142857142857</v>
      </c>
      <c r="Q46" s="2">
        <v>581</v>
      </c>
      <c r="R46" s="2">
        <v>149</v>
      </c>
      <c r="S46" s="2">
        <v>88</v>
      </c>
      <c r="T46" s="7" t="s">
        <v>197</v>
      </c>
    </row>
    <row r="47" spans="1:20" ht="19.5" customHeight="1">
      <c r="A47" s="5">
        <v>42</v>
      </c>
      <c r="B47" s="44" t="s">
        <v>34</v>
      </c>
      <c r="C47" s="10">
        <f t="shared" si="8"/>
        <v>54</v>
      </c>
      <c r="D47" s="11">
        <v>1</v>
      </c>
      <c r="E47" s="25">
        <v>1</v>
      </c>
      <c r="F47" s="16">
        <f t="shared" si="9"/>
        <v>52</v>
      </c>
      <c r="G47" s="11">
        <v>18</v>
      </c>
      <c r="H47" s="11">
        <f t="shared" si="0"/>
        <v>34</v>
      </c>
      <c r="I47" s="11">
        <v>34</v>
      </c>
      <c r="J47" s="11">
        <v>0</v>
      </c>
      <c r="K47" s="53">
        <f t="shared" si="1"/>
        <v>0.030320044918585063</v>
      </c>
      <c r="L47" s="53">
        <f t="shared" si="2"/>
        <v>0.029197080291970802</v>
      </c>
      <c r="M47" s="11">
        <f t="shared" si="10"/>
        <v>32981.48148148148</v>
      </c>
      <c r="N47" s="11">
        <f t="shared" si="11"/>
        <v>14277.77777777778</v>
      </c>
      <c r="O47" s="11">
        <f t="shared" si="12"/>
        <v>4961.538461538462</v>
      </c>
      <c r="Q47" s="2">
        <v>1781</v>
      </c>
      <c r="R47" s="2">
        <v>771</v>
      </c>
      <c r="S47" s="2">
        <v>258</v>
      </c>
      <c r="T47" s="7" t="s">
        <v>198</v>
      </c>
    </row>
    <row r="48" spans="1:20" ht="19.5" customHeight="1">
      <c r="A48" s="5">
        <v>43</v>
      </c>
      <c r="B48" s="44" t="s">
        <v>35</v>
      </c>
      <c r="C48" s="10">
        <f t="shared" si="8"/>
        <v>94</v>
      </c>
      <c r="D48" s="11">
        <v>4</v>
      </c>
      <c r="E48" s="25">
        <v>2</v>
      </c>
      <c r="F48" s="16">
        <f t="shared" si="9"/>
        <v>88</v>
      </c>
      <c r="G48" s="11">
        <v>30</v>
      </c>
      <c r="H48" s="11">
        <f t="shared" si="0"/>
        <v>58</v>
      </c>
      <c r="I48" s="11">
        <v>58</v>
      </c>
      <c r="J48" s="11">
        <v>0</v>
      </c>
      <c r="K48" s="53">
        <f t="shared" si="1"/>
        <v>0.08355555555555555</v>
      </c>
      <c r="L48" s="53">
        <f t="shared" si="2"/>
        <v>0.07822222222222222</v>
      </c>
      <c r="M48" s="11">
        <f t="shared" si="10"/>
        <v>11968.08510638298</v>
      </c>
      <c r="N48" s="11">
        <f t="shared" si="11"/>
        <v>4872.340425531915</v>
      </c>
      <c r="O48" s="11">
        <f t="shared" si="12"/>
        <v>2000</v>
      </c>
      <c r="Q48" s="2">
        <v>1125</v>
      </c>
      <c r="R48" s="2">
        <v>458</v>
      </c>
      <c r="S48" s="2">
        <v>176</v>
      </c>
      <c r="T48" s="7" t="s">
        <v>199</v>
      </c>
    </row>
    <row r="49" spans="1:20" ht="19.5" customHeight="1">
      <c r="A49" s="5">
        <v>44</v>
      </c>
      <c r="B49" s="44" t="s">
        <v>36</v>
      </c>
      <c r="C49" s="10">
        <f t="shared" si="8"/>
        <v>1585</v>
      </c>
      <c r="D49" s="11">
        <v>65</v>
      </c>
      <c r="E49" s="25">
        <v>22</v>
      </c>
      <c r="F49" s="16">
        <f t="shared" si="9"/>
        <v>1498</v>
      </c>
      <c r="G49" s="11">
        <v>212</v>
      </c>
      <c r="H49" s="11">
        <f t="shared" si="0"/>
        <v>1286</v>
      </c>
      <c r="I49" s="11">
        <v>1242</v>
      </c>
      <c r="J49" s="11">
        <v>44</v>
      </c>
      <c r="K49" s="53">
        <f t="shared" si="1"/>
        <v>0.06400419964464546</v>
      </c>
      <c r="L49" s="53">
        <f t="shared" si="2"/>
        <v>0.0604910353739299</v>
      </c>
      <c r="M49" s="11">
        <f t="shared" si="10"/>
        <v>15623.974763406939</v>
      </c>
      <c r="N49" s="11">
        <f t="shared" si="11"/>
        <v>6092.11356466877</v>
      </c>
      <c r="O49" s="11">
        <f t="shared" si="12"/>
        <v>3236.3150867823765</v>
      </c>
      <c r="Q49" s="2">
        <v>24764</v>
      </c>
      <c r="R49" s="2">
        <v>9656</v>
      </c>
      <c r="S49" s="2">
        <v>4848</v>
      </c>
      <c r="T49" s="7" t="s">
        <v>200</v>
      </c>
    </row>
    <row r="50" spans="1:20" ht="19.5" customHeight="1">
      <c r="A50" s="5">
        <v>45</v>
      </c>
      <c r="B50" s="44" t="s">
        <v>37</v>
      </c>
      <c r="C50" s="10">
        <f t="shared" si="8"/>
        <v>1701</v>
      </c>
      <c r="D50" s="11">
        <v>56</v>
      </c>
      <c r="E50" s="25">
        <v>11</v>
      </c>
      <c r="F50" s="16">
        <f t="shared" si="9"/>
        <v>1634</v>
      </c>
      <c r="G50" s="11">
        <v>132</v>
      </c>
      <c r="H50" s="11">
        <f t="shared" si="0"/>
        <v>1502</v>
      </c>
      <c r="I50" s="11">
        <v>1474</v>
      </c>
      <c r="J50" s="11">
        <v>28</v>
      </c>
      <c r="K50" s="53">
        <f t="shared" si="1"/>
        <v>0.07056334522525512</v>
      </c>
      <c r="L50" s="53">
        <f t="shared" si="2"/>
        <v>0.06778395420227329</v>
      </c>
      <c r="M50" s="11">
        <f t="shared" si="10"/>
        <v>14171.663727219282</v>
      </c>
      <c r="N50" s="11">
        <f t="shared" si="11"/>
        <v>7194.591416813639</v>
      </c>
      <c r="O50" s="11">
        <f t="shared" si="12"/>
        <v>4401.468788249695</v>
      </c>
      <c r="Q50" s="2">
        <v>24106</v>
      </c>
      <c r="R50" s="2">
        <v>12238</v>
      </c>
      <c r="S50" s="2">
        <v>7192</v>
      </c>
      <c r="T50" s="7" t="s">
        <v>201</v>
      </c>
    </row>
    <row r="51" spans="1:20" ht="19.5" customHeight="1">
      <c r="A51" s="4">
        <v>46</v>
      </c>
      <c r="B51" s="43" t="s">
        <v>38</v>
      </c>
      <c r="C51" s="35">
        <f t="shared" si="8"/>
        <v>1063</v>
      </c>
      <c r="D51" s="14">
        <v>8</v>
      </c>
      <c r="E51" s="24">
        <v>1</v>
      </c>
      <c r="F51" s="33">
        <f t="shared" si="9"/>
        <v>1054</v>
      </c>
      <c r="G51" s="14">
        <v>137</v>
      </c>
      <c r="H51" s="14">
        <f t="shared" si="0"/>
        <v>917</v>
      </c>
      <c r="I51" s="14">
        <v>905</v>
      </c>
      <c r="J51" s="14">
        <v>12</v>
      </c>
      <c r="K51" s="52">
        <f t="shared" si="1"/>
        <v>0.05489851779166451</v>
      </c>
      <c r="L51" s="52">
        <f t="shared" si="2"/>
        <v>0.05443371378402107</v>
      </c>
      <c r="M51" s="14">
        <f t="shared" si="10"/>
        <v>18215.428033866418</v>
      </c>
      <c r="N51" s="14">
        <f t="shared" si="11"/>
        <v>8011.288805268108</v>
      </c>
      <c r="O51" s="14">
        <f t="shared" si="12"/>
        <v>4536.053130929791</v>
      </c>
      <c r="Q51" s="2">
        <v>19363</v>
      </c>
      <c r="R51" s="2">
        <v>8516</v>
      </c>
      <c r="S51" s="2">
        <v>4781</v>
      </c>
      <c r="T51" s="7" t="s">
        <v>202</v>
      </c>
    </row>
    <row r="52" spans="1:20" ht="19.5" customHeight="1">
      <c r="A52" s="5">
        <v>47</v>
      </c>
      <c r="B52" s="44" t="s">
        <v>39</v>
      </c>
      <c r="C52" s="10">
        <f t="shared" si="8"/>
        <v>1374</v>
      </c>
      <c r="D52" s="11">
        <v>44</v>
      </c>
      <c r="E52" s="25">
        <v>13</v>
      </c>
      <c r="F52" s="16">
        <f t="shared" si="9"/>
        <v>1317</v>
      </c>
      <c r="G52" s="11">
        <v>160</v>
      </c>
      <c r="H52" s="11">
        <f t="shared" si="0"/>
        <v>1157</v>
      </c>
      <c r="I52" s="11">
        <v>1143</v>
      </c>
      <c r="J52" s="11">
        <v>14</v>
      </c>
      <c r="K52" s="53">
        <f t="shared" si="1"/>
        <v>0.07596196373286157</v>
      </c>
      <c r="L52" s="53">
        <f t="shared" si="2"/>
        <v>0.07281070322865989</v>
      </c>
      <c r="M52" s="11">
        <f t="shared" si="10"/>
        <v>13164.48326055313</v>
      </c>
      <c r="N52" s="11">
        <f t="shared" si="11"/>
        <v>5366.08442503639</v>
      </c>
      <c r="O52" s="11">
        <f t="shared" si="12"/>
        <v>2862.566438876234</v>
      </c>
      <c r="Q52" s="2">
        <v>18088</v>
      </c>
      <c r="R52" s="2">
        <v>7373</v>
      </c>
      <c r="S52" s="2">
        <v>3770</v>
      </c>
      <c r="T52" s="7" t="s">
        <v>203</v>
      </c>
    </row>
    <row r="53" spans="1:20" ht="19.5" customHeight="1">
      <c r="A53" s="5">
        <v>48</v>
      </c>
      <c r="B53" s="44" t="s">
        <v>40</v>
      </c>
      <c r="C53" s="10">
        <f t="shared" si="8"/>
        <v>2360</v>
      </c>
      <c r="D53" s="11">
        <v>10</v>
      </c>
      <c r="E53" s="25">
        <v>3</v>
      </c>
      <c r="F53" s="16">
        <f t="shared" si="9"/>
        <v>2347</v>
      </c>
      <c r="G53" s="11">
        <v>120</v>
      </c>
      <c r="H53" s="11">
        <f t="shared" si="0"/>
        <v>2227</v>
      </c>
      <c r="I53" s="11">
        <v>2216</v>
      </c>
      <c r="J53" s="11">
        <v>11</v>
      </c>
      <c r="K53" s="53">
        <f t="shared" si="1"/>
        <v>0.03597012650510593</v>
      </c>
      <c r="L53" s="53">
        <f t="shared" si="2"/>
        <v>0.03577198597774729</v>
      </c>
      <c r="M53" s="11">
        <f t="shared" si="10"/>
        <v>27800.84745762712</v>
      </c>
      <c r="N53" s="11">
        <f t="shared" si="11"/>
        <v>14373.305084745763</v>
      </c>
      <c r="O53" s="11">
        <f t="shared" si="12"/>
        <v>8154.2394546229225</v>
      </c>
      <c r="Q53" s="2">
        <v>65610</v>
      </c>
      <c r="R53" s="2">
        <v>33921</v>
      </c>
      <c r="S53" s="2">
        <v>19138</v>
      </c>
      <c r="T53" s="7" t="s">
        <v>204</v>
      </c>
    </row>
    <row r="54" spans="1:20" ht="19.5" customHeight="1">
      <c r="A54" s="5">
        <v>49</v>
      </c>
      <c r="B54" s="44" t="s">
        <v>41</v>
      </c>
      <c r="C54" s="10">
        <f t="shared" si="8"/>
        <v>108</v>
      </c>
      <c r="D54" s="11">
        <v>1</v>
      </c>
      <c r="E54" s="25">
        <v>0</v>
      </c>
      <c r="F54" s="16">
        <f t="shared" si="9"/>
        <v>107</v>
      </c>
      <c r="G54" s="11">
        <v>15</v>
      </c>
      <c r="H54" s="11">
        <f t="shared" si="0"/>
        <v>92</v>
      </c>
      <c r="I54" s="11">
        <v>91</v>
      </c>
      <c r="J54" s="11">
        <v>1</v>
      </c>
      <c r="K54" s="53">
        <f t="shared" si="1"/>
        <v>0.12934131736526946</v>
      </c>
      <c r="L54" s="53">
        <f t="shared" si="2"/>
        <v>0.1281437125748503</v>
      </c>
      <c r="M54" s="11">
        <f t="shared" si="10"/>
        <v>7731.481481481482</v>
      </c>
      <c r="N54" s="11">
        <f t="shared" si="11"/>
        <v>3009.259259259259</v>
      </c>
      <c r="O54" s="11">
        <f t="shared" si="12"/>
        <v>1785.0467289719627</v>
      </c>
      <c r="Q54" s="2">
        <v>835</v>
      </c>
      <c r="R54" s="2">
        <v>325</v>
      </c>
      <c r="S54" s="2">
        <v>191</v>
      </c>
      <c r="T54" s="7" t="s">
        <v>205</v>
      </c>
    </row>
    <row r="55" spans="1:20" ht="19.5" customHeight="1">
      <c r="A55" s="32">
        <v>50</v>
      </c>
      <c r="B55" s="47" t="s">
        <v>85</v>
      </c>
      <c r="C55" s="29">
        <f t="shared" si="8"/>
        <v>863</v>
      </c>
      <c r="D55" s="30">
        <v>2</v>
      </c>
      <c r="E55" s="31">
        <v>1</v>
      </c>
      <c r="F55" s="34">
        <f t="shared" si="9"/>
        <v>860</v>
      </c>
      <c r="G55" s="30">
        <v>50</v>
      </c>
      <c r="H55" s="30">
        <f t="shared" si="0"/>
        <v>810</v>
      </c>
      <c r="I55" s="30">
        <v>789</v>
      </c>
      <c r="J55" s="30">
        <v>21</v>
      </c>
      <c r="K55" s="54">
        <f t="shared" si="1"/>
        <v>0.04063279815433871</v>
      </c>
      <c r="L55" s="54">
        <f t="shared" si="2"/>
        <v>0.04049154856631668</v>
      </c>
      <c r="M55" s="30">
        <f t="shared" si="10"/>
        <v>24610.66048667439</v>
      </c>
      <c r="N55" s="30">
        <f t="shared" si="11"/>
        <v>7293.163383545771</v>
      </c>
      <c r="O55" s="30">
        <f t="shared" si="12"/>
        <v>4006.9767441860467</v>
      </c>
      <c r="Q55" s="2">
        <v>21239</v>
      </c>
      <c r="R55" s="2">
        <v>6294</v>
      </c>
      <c r="S55" s="2">
        <v>3446</v>
      </c>
      <c r="T55" s="7" t="s">
        <v>206</v>
      </c>
    </row>
    <row r="56" spans="1:20" ht="19.5" customHeight="1">
      <c r="A56" s="5">
        <v>51</v>
      </c>
      <c r="B56" s="44" t="s">
        <v>86</v>
      </c>
      <c r="C56" s="10">
        <f t="shared" si="8"/>
        <v>870</v>
      </c>
      <c r="D56" s="11">
        <v>0</v>
      </c>
      <c r="E56" s="25">
        <v>0</v>
      </c>
      <c r="F56" s="16">
        <f t="shared" si="9"/>
        <v>870</v>
      </c>
      <c r="G56" s="11">
        <v>306</v>
      </c>
      <c r="H56" s="11">
        <f t="shared" si="0"/>
        <v>564</v>
      </c>
      <c r="I56" s="11">
        <v>435</v>
      </c>
      <c r="J56" s="11">
        <v>129</v>
      </c>
      <c r="K56" s="53">
        <f t="shared" si="1"/>
        <v>0.06061872909698997</v>
      </c>
      <c r="L56" s="53">
        <f t="shared" si="2"/>
        <v>0.06061872909698997</v>
      </c>
      <c r="M56" s="11">
        <f t="shared" si="10"/>
        <v>16496.55172413793</v>
      </c>
      <c r="N56" s="11">
        <f t="shared" si="11"/>
        <v>3293.1034482758623</v>
      </c>
      <c r="O56" s="11">
        <f t="shared" si="12"/>
        <v>1400</v>
      </c>
      <c r="Q56" s="2">
        <v>14352</v>
      </c>
      <c r="R56" s="2">
        <v>2865</v>
      </c>
      <c r="S56" s="2">
        <v>1218</v>
      </c>
      <c r="T56" s="7" t="s">
        <v>207</v>
      </c>
    </row>
    <row r="57" spans="1:20" ht="19.5" customHeight="1">
      <c r="A57" s="5">
        <v>52</v>
      </c>
      <c r="B57" s="44" t="s">
        <v>87</v>
      </c>
      <c r="C57" s="10">
        <f t="shared" si="8"/>
        <v>111</v>
      </c>
      <c r="D57" s="11">
        <v>0</v>
      </c>
      <c r="E57" s="25">
        <v>0</v>
      </c>
      <c r="F57" s="16">
        <f t="shared" si="9"/>
        <v>111</v>
      </c>
      <c r="G57" s="11">
        <v>7</v>
      </c>
      <c r="H57" s="11">
        <f t="shared" si="0"/>
        <v>104</v>
      </c>
      <c r="I57" s="11">
        <v>101</v>
      </c>
      <c r="J57" s="11">
        <v>3</v>
      </c>
      <c r="K57" s="53">
        <f t="shared" si="1"/>
        <v>0.07474747474747474</v>
      </c>
      <c r="L57" s="53">
        <f t="shared" si="2"/>
        <v>0.07474747474747474</v>
      </c>
      <c r="M57" s="11">
        <f t="shared" si="10"/>
        <v>13378.378378378378</v>
      </c>
      <c r="N57" s="11">
        <f t="shared" si="11"/>
        <v>4324.324324324324</v>
      </c>
      <c r="O57" s="11">
        <f t="shared" si="12"/>
        <v>2144.144144144144</v>
      </c>
      <c r="Q57" s="2">
        <v>1485</v>
      </c>
      <c r="R57" s="2">
        <v>480</v>
      </c>
      <c r="S57" s="2">
        <v>238</v>
      </c>
      <c r="T57" s="7" t="s">
        <v>208</v>
      </c>
    </row>
    <row r="58" spans="1:20" ht="19.5" customHeight="1">
      <c r="A58" s="5">
        <v>53</v>
      </c>
      <c r="B58" s="44" t="s">
        <v>88</v>
      </c>
      <c r="C58" s="10">
        <f t="shared" si="8"/>
        <v>101</v>
      </c>
      <c r="D58" s="11">
        <v>1</v>
      </c>
      <c r="E58" s="25">
        <v>1</v>
      </c>
      <c r="F58" s="16">
        <f t="shared" si="9"/>
        <v>99</v>
      </c>
      <c r="G58" s="11">
        <v>3</v>
      </c>
      <c r="H58" s="11">
        <f t="shared" si="0"/>
        <v>96</v>
      </c>
      <c r="I58" s="11">
        <v>95</v>
      </c>
      <c r="J58" s="11">
        <v>1</v>
      </c>
      <c r="K58" s="53">
        <f t="shared" si="1"/>
        <v>0.19960474308300397</v>
      </c>
      <c r="L58" s="53">
        <f t="shared" si="2"/>
        <v>0.1956521739130435</v>
      </c>
      <c r="M58" s="11">
        <f t="shared" si="10"/>
        <v>5009.9009900990095</v>
      </c>
      <c r="N58" s="11">
        <f t="shared" si="11"/>
        <v>1425.7425742574258</v>
      </c>
      <c r="O58" s="11">
        <f t="shared" si="12"/>
        <v>838.3838383838383</v>
      </c>
      <c r="Q58" s="2">
        <v>506</v>
      </c>
      <c r="R58" s="2">
        <v>144</v>
      </c>
      <c r="S58" s="2">
        <v>83</v>
      </c>
      <c r="T58" s="7" t="s">
        <v>209</v>
      </c>
    </row>
    <row r="59" spans="1:20" ht="19.5" customHeight="1">
      <c r="A59" s="5">
        <v>54</v>
      </c>
      <c r="B59" s="44" t="s">
        <v>89</v>
      </c>
      <c r="C59" s="10">
        <f t="shared" si="8"/>
        <v>1042</v>
      </c>
      <c r="D59" s="11">
        <v>0</v>
      </c>
      <c r="E59" s="25">
        <v>0</v>
      </c>
      <c r="F59" s="16">
        <f t="shared" si="9"/>
        <v>1042</v>
      </c>
      <c r="G59" s="11">
        <v>35</v>
      </c>
      <c r="H59" s="11">
        <f t="shared" si="0"/>
        <v>1007</v>
      </c>
      <c r="I59" s="11">
        <v>992</v>
      </c>
      <c r="J59" s="11">
        <v>15</v>
      </c>
      <c r="K59" s="53">
        <f t="shared" si="1"/>
        <v>0.077639520154981</v>
      </c>
      <c r="L59" s="53">
        <f t="shared" si="2"/>
        <v>0.077639520154981</v>
      </c>
      <c r="M59" s="11">
        <f t="shared" si="10"/>
        <v>12880.038387715931</v>
      </c>
      <c r="N59" s="11">
        <f t="shared" si="11"/>
        <v>5785.028790786949</v>
      </c>
      <c r="O59" s="11">
        <f t="shared" si="12"/>
        <v>2286.9481765834935</v>
      </c>
      <c r="Q59" s="2">
        <v>13421</v>
      </c>
      <c r="R59" s="2">
        <v>6028</v>
      </c>
      <c r="S59" s="2">
        <v>2383</v>
      </c>
      <c r="T59" s="7" t="s">
        <v>210</v>
      </c>
    </row>
    <row r="60" spans="1:20" ht="19.5" customHeight="1">
      <c r="A60" s="5">
        <v>55</v>
      </c>
      <c r="B60" s="44" t="s">
        <v>90</v>
      </c>
      <c r="C60" s="10">
        <f t="shared" si="8"/>
        <v>766</v>
      </c>
      <c r="D60" s="11">
        <v>1</v>
      </c>
      <c r="E60" s="25">
        <v>0</v>
      </c>
      <c r="F60" s="16">
        <f t="shared" si="9"/>
        <v>765</v>
      </c>
      <c r="G60" s="11">
        <v>26</v>
      </c>
      <c r="H60" s="11">
        <f t="shared" si="0"/>
        <v>739</v>
      </c>
      <c r="I60" s="11">
        <v>728</v>
      </c>
      <c r="J60" s="11">
        <v>11</v>
      </c>
      <c r="K60" s="53">
        <f t="shared" si="1"/>
        <v>0.07696172008439667</v>
      </c>
      <c r="L60" s="53">
        <f t="shared" si="2"/>
        <v>0.07686124786496534</v>
      </c>
      <c r="M60" s="11">
        <f t="shared" si="10"/>
        <v>12993.472584856398</v>
      </c>
      <c r="N60" s="11">
        <f t="shared" si="11"/>
        <v>4189.295039164491</v>
      </c>
      <c r="O60" s="11">
        <f t="shared" si="12"/>
        <v>1979.0849673202615</v>
      </c>
      <c r="Q60" s="2">
        <v>9953</v>
      </c>
      <c r="R60" s="2">
        <v>3209</v>
      </c>
      <c r="S60" s="2">
        <v>1514</v>
      </c>
      <c r="T60" s="7" t="s">
        <v>211</v>
      </c>
    </row>
    <row r="61" spans="1:20" ht="19.5" customHeight="1">
      <c r="A61" s="4">
        <v>56</v>
      </c>
      <c r="B61" s="43" t="s">
        <v>42</v>
      </c>
      <c r="C61" s="35">
        <f t="shared" si="8"/>
        <v>341</v>
      </c>
      <c r="D61" s="14">
        <v>8</v>
      </c>
      <c r="E61" s="24">
        <v>1</v>
      </c>
      <c r="F61" s="33">
        <f t="shared" si="9"/>
        <v>332</v>
      </c>
      <c r="G61" s="14">
        <v>18</v>
      </c>
      <c r="H61" s="14">
        <f t="shared" si="0"/>
        <v>314</v>
      </c>
      <c r="I61" s="14">
        <v>306</v>
      </c>
      <c r="J61" s="14">
        <v>8</v>
      </c>
      <c r="K61" s="52">
        <f t="shared" si="1"/>
        <v>0.09388766519823788</v>
      </c>
      <c r="L61" s="52">
        <f t="shared" si="2"/>
        <v>0.09140969162995595</v>
      </c>
      <c r="M61" s="14">
        <f t="shared" si="10"/>
        <v>10651.026392961876</v>
      </c>
      <c r="N61" s="14">
        <f t="shared" si="11"/>
        <v>4278.592375366568</v>
      </c>
      <c r="O61" s="14">
        <f t="shared" si="12"/>
        <v>2789.156626506024</v>
      </c>
      <c r="Q61" s="2">
        <v>3632</v>
      </c>
      <c r="R61" s="2">
        <v>1459</v>
      </c>
      <c r="S61" s="2">
        <v>926</v>
      </c>
      <c r="T61" s="7" t="s">
        <v>212</v>
      </c>
    </row>
    <row r="62" spans="1:20" ht="19.5" customHeight="1">
      <c r="A62" s="5">
        <v>57</v>
      </c>
      <c r="B62" s="44" t="s">
        <v>43</v>
      </c>
      <c r="C62" s="10">
        <f t="shared" si="8"/>
        <v>1714</v>
      </c>
      <c r="D62" s="11">
        <v>3</v>
      </c>
      <c r="E62" s="25">
        <v>0</v>
      </c>
      <c r="F62" s="16">
        <f t="shared" si="9"/>
        <v>1711</v>
      </c>
      <c r="G62" s="11">
        <v>34</v>
      </c>
      <c r="H62" s="11">
        <f t="shared" si="0"/>
        <v>1677</v>
      </c>
      <c r="I62" s="11">
        <v>1663</v>
      </c>
      <c r="J62" s="11">
        <v>14</v>
      </c>
      <c r="K62" s="53">
        <f t="shared" si="1"/>
        <v>0.01437750599761773</v>
      </c>
      <c r="L62" s="53">
        <f t="shared" si="2"/>
        <v>0.014352341167983626</v>
      </c>
      <c r="M62" s="11">
        <f t="shared" si="10"/>
        <v>69553.09218203033</v>
      </c>
      <c r="N62" s="11">
        <f t="shared" si="11"/>
        <v>19927.071178529754</v>
      </c>
      <c r="O62" s="11">
        <f t="shared" si="12"/>
        <v>9185.271770894215</v>
      </c>
      <c r="Q62" s="2">
        <v>119214</v>
      </c>
      <c r="R62" s="2">
        <v>34155</v>
      </c>
      <c r="S62" s="2">
        <v>15716</v>
      </c>
      <c r="T62" s="7" t="s">
        <v>213</v>
      </c>
    </row>
    <row r="63" spans="1:20" ht="19.5" customHeight="1">
      <c r="A63" s="5">
        <v>58</v>
      </c>
      <c r="B63" s="44" t="s">
        <v>91</v>
      </c>
      <c r="C63" s="13">
        <v>0</v>
      </c>
      <c r="D63" s="11">
        <v>0</v>
      </c>
      <c r="E63" s="25">
        <v>0</v>
      </c>
      <c r="F63" s="16">
        <f>SUM(I63:J63)</f>
        <v>0</v>
      </c>
      <c r="G63" s="11">
        <v>0</v>
      </c>
      <c r="H63" s="11">
        <f t="shared" si="0"/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Q63" s="2">
        <v>0</v>
      </c>
      <c r="R63" s="2">
        <v>0</v>
      </c>
      <c r="S63" s="2">
        <v>0</v>
      </c>
      <c r="T63" s="7" t="s">
        <v>214</v>
      </c>
    </row>
    <row r="64" spans="1:20" ht="19.5" customHeight="1">
      <c r="A64" s="5">
        <v>59</v>
      </c>
      <c r="B64" s="44" t="s">
        <v>92</v>
      </c>
      <c r="C64" s="37">
        <f aca="true" t="shared" si="13" ref="C64:C107">F64+D64+E64</f>
        <v>197</v>
      </c>
      <c r="D64" s="11">
        <v>6</v>
      </c>
      <c r="E64" s="25">
        <v>0</v>
      </c>
      <c r="F64" s="16">
        <f aca="true" t="shared" si="14" ref="F64:F107">I64+J64+G64</f>
        <v>191</v>
      </c>
      <c r="G64" s="11">
        <v>20</v>
      </c>
      <c r="H64" s="11">
        <f t="shared" si="0"/>
        <v>171</v>
      </c>
      <c r="I64" s="11">
        <v>168</v>
      </c>
      <c r="J64" s="11">
        <v>3</v>
      </c>
      <c r="K64" s="53">
        <f t="shared" si="1"/>
        <v>0.2551813471502591</v>
      </c>
      <c r="L64" s="53">
        <f t="shared" si="2"/>
        <v>0.24740932642487046</v>
      </c>
      <c r="M64" s="11">
        <f aca="true" t="shared" si="15" ref="M64:M107">(Q64/C64)*1000</f>
        <v>3918.781725888325</v>
      </c>
      <c r="N64" s="11">
        <f aca="true" t="shared" si="16" ref="N64:N107">(R64/C64)*1000</f>
        <v>1284.263959390863</v>
      </c>
      <c r="O64" s="11">
        <f aca="true" t="shared" si="17" ref="O64:O107">(S64/F64)*1000</f>
        <v>801.0471204188482</v>
      </c>
      <c r="Q64" s="2">
        <v>772</v>
      </c>
      <c r="R64" s="2">
        <v>253</v>
      </c>
      <c r="S64" s="2">
        <v>153</v>
      </c>
      <c r="T64" s="7" t="s">
        <v>215</v>
      </c>
    </row>
    <row r="65" spans="1:20" ht="19.5" customHeight="1">
      <c r="A65" s="32">
        <v>60</v>
      </c>
      <c r="B65" s="47" t="s">
        <v>44</v>
      </c>
      <c r="C65" s="41">
        <f t="shared" si="13"/>
        <v>250</v>
      </c>
      <c r="D65" s="30">
        <v>15</v>
      </c>
      <c r="E65" s="31">
        <v>3</v>
      </c>
      <c r="F65" s="34">
        <f t="shared" si="14"/>
        <v>232</v>
      </c>
      <c r="G65" s="30">
        <v>49</v>
      </c>
      <c r="H65" s="30">
        <f t="shared" si="0"/>
        <v>183</v>
      </c>
      <c r="I65" s="30">
        <v>177</v>
      </c>
      <c r="J65" s="30">
        <v>6</v>
      </c>
      <c r="K65" s="54">
        <f t="shared" si="1"/>
        <v>0.03187962254526906</v>
      </c>
      <c r="L65" s="54">
        <f t="shared" si="2"/>
        <v>0.02958428972200969</v>
      </c>
      <c r="M65" s="30">
        <f t="shared" si="15"/>
        <v>31368</v>
      </c>
      <c r="N65" s="30">
        <f t="shared" si="16"/>
        <v>14544</v>
      </c>
      <c r="O65" s="30">
        <f t="shared" si="17"/>
        <v>9478.448275862069</v>
      </c>
      <c r="Q65" s="2">
        <v>7842</v>
      </c>
      <c r="R65" s="2">
        <v>3636</v>
      </c>
      <c r="S65" s="2">
        <v>2199</v>
      </c>
      <c r="T65" s="7" t="s">
        <v>216</v>
      </c>
    </row>
    <row r="66" spans="1:20" ht="19.5" customHeight="1">
      <c r="A66" s="5">
        <v>61</v>
      </c>
      <c r="B66" s="44" t="s">
        <v>45</v>
      </c>
      <c r="C66" s="17">
        <f t="shared" si="13"/>
        <v>155</v>
      </c>
      <c r="D66" s="11">
        <v>0</v>
      </c>
      <c r="E66" s="25">
        <v>0</v>
      </c>
      <c r="F66" s="16">
        <f t="shared" si="14"/>
        <v>155</v>
      </c>
      <c r="G66" s="11">
        <v>7</v>
      </c>
      <c r="H66" s="11">
        <f t="shared" si="0"/>
        <v>148</v>
      </c>
      <c r="I66" s="11">
        <v>148</v>
      </c>
      <c r="J66" s="11">
        <v>0</v>
      </c>
      <c r="K66" s="53">
        <f t="shared" si="1"/>
        <v>0.27385159010600707</v>
      </c>
      <c r="L66" s="53">
        <f t="shared" si="2"/>
        <v>0.27385159010600707</v>
      </c>
      <c r="M66" s="11">
        <f t="shared" si="15"/>
        <v>3651.612903225807</v>
      </c>
      <c r="N66" s="11">
        <f t="shared" si="16"/>
        <v>2451.6129032258063</v>
      </c>
      <c r="O66" s="11">
        <f t="shared" si="17"/>
        <v>1632.258064516129</v>
      </c>
      <c r="Q66" s="2">
        <v>566</v>
      </c>
      <c r="R66" s="2">
        <v>380</v>
      </c>
      <c r="S66" s="2">
        <v>253</v>
      </c>
      <c r="T66" s="7" t="s">
        <v>217</v>
      </c>
    </row>
    <row r="67" spans="1:20" ht="19.5" customHeight="1">
      <c r="A67" s="5">
        <v>62</v>
      </c>
      <c r="B67" s="44" t="s">
        <v>46</v>
      </c>
      <c r="C67" s="17">
        <f t="shared" si="13"/>
        <v>446</v>
      </c>
      <c r="D67" s="11">
        <v>3</v>
      </c>
      <c r="E67" s="25">
        <v>0</v>
      </c>
      <c r="F67" s="16">
        <f t="shared" si="14"/>
        <v>443</v>
      </c>
      <c r="G67" s="11">
        <v>40</v>
      </c>
      <c r="H67" s="11">
        <f t="shared" si="0"/>
        <v>403</v>
      </c>
      <c r="I67" s="11">
        <v>400</v>
      </c>
      <c r="J67" s="11">
        <v>3</v>
      </c>
      <c r="K67" s="53">
        <f t="shared" si="1"/>
        <v>0.034019832189168576</v>
      </c>
      <c r="L67" s="53">
        <f t="shared" si="2"/>
        <v>0.03379099923722349</v>
      </c>
      <c r="M67" s="11">
        <f t="shared" si="15"/>
        <v>29394.618834080717</v>
      </c>
      <c r="N67" s="11">
        <f t="shared" si="16"/>
        <v>12320.627802690582</v>
      </c>
      <c r="O67" s="11">
        <f t="shared" si="17"/>
        <v>7099.322799097065</v>
      </c>
      <c r="Q67" s="2">
        <v>13110</v>
      </c>
      <c r="R67" s="2">
        <v>5495</v>
      </c>
      <c r="S67" s="2">
        <v>3145</v>
      </c>
      <c r="T67" s="7" t="s">
        <v>218</v>
      </c>
    </row>
    <row r="68" spans="1:20" ht="19.5" customHeight="1">
      <c r="A68" s="5">
        <v>63</v>
      </c>
      <c r="B68" s="44" t="s">
        <v>47</v>
      </c>
      <c r="C68" s="17">
        <f t="shared" si="13"/>
        <v>1293</v>
      </c>
      <c r="D68" s="11">
        <v>104</v>
      </c>
      <c r="E68" s="25">
        <v>63</v>
      </c>
      <c r="F68" s="16">
        <f t="shared" si="14"/>
        <v>1126</v>
      </c>
      <c r="G68" s="11">
        <v>91</v>
      </c>
      <c r="H68" s="11">
        <f t="shared" si="0"/>
        <v>1035</v>
      </c>
      <c r="I68" s="11">
        <v>992</v>
      </c>
      <c r="J68" s="11">
        <v>43</v>
      </c>
      <c r="K68" s="53">
        <f t="shared" si="1"/>
        <v>0.051376802956252236</v>
      </c>
      <c r="L68" s="53">
        <f t="shared" si="2"/>
        <v>0.04474112925656614</v>
      </c>
      <c r="M68" s="11">
        <f t="shared" si="15"/>
        <v>19464.03712296984</v>
      </c>
      <c r="N68" s="11">
        <f t="shared" si="16"/>
        <v>8365.815931941223</v>
      </c>
      <c r="O68" s="11">
        <f t="shared" si="17"/>
        <v>4422.735346358792</v>
      </c>
      <c r="Q68" s="2">
        <v>25167</v>
      </c>
      <c r="R68" s="2">
        <v>10817</v>
      </c>
      <c r="S68" s="2">
        <v>4980</v>
      </c>
      <c r="T68" s="7" t="s">
        <v>219</v>
      </c>
    </row>
    <row r="69" spans="1:20" ht="19.5" customHeight="1">
      <c r="A69" s="5">
        <v>64</v>
      </c>
      <c r="B69" s="44" t="s">
        <v>93</v>
      </c>
      <c r="C69" s="17">
        <f t="shared" si="13"/>
        <v>85</v>
      </c>
      <c r="D69" s="11">
        <v>0</v>
      </c>
      <c r="E69" s="25">
        <v>0</v>
      </c>
      <c r="F69" s="16">
        <f t="shared" si="14"/>
        <v>85</v>
      </c>
      <c r="G69" s="11">
        <v>7</v>
      </c>
      <c r="H69" s="11">
        <f t="shared" si="0"/>
        <v>78</v>
      </c>
      <c r="I69" s="11">
        <v>75</v>
      </c>
      <c r="J69" s="11">
        <v>3</v>
      </c>
      <c r="K69" s="53">
        <f t="shared" si="1"/>
        <v>0.06910569105691057</v>
      </c>
      <c r="L69" s="53">
        <f t="shared" si="2"/>
        <v>0.06910569105691057</v>
      </c>
      <c r="M69" s="11">
        <f t="shared" si="15"/>
        <v>14470.588235294117</v>
      </c>
      <c r="N69" s="11">
        <f t="shared" si="16"/>
        <v>3517.6470588235293</v>
      </c>
      <c r="O69" s="11">
        <f t="shared" si="17"/>
        <v>2176.470588235294</v>
      </c>
      <c r="Q69" s="2">
        <v>1230</v>
      </c>
      <c r="R69" s="2">
        <v>299</v>
      </c>
      <c r="S69" s="2">
        <v>185</v>
      </c>
      <c r="T69" s="7" t="s">
        <v>220</v>
      </c>
    </row>
    <row r="70" spans="1:20" ht="19.5" customHeight="1">
      <c r="A70" s="5">
        <v>65</v>
      </c>
      <c r="B70" s="44" t="s">
        <v>48</v>
      </c>
      <c r="C70" s="17">
        <f t="shared" si="13"/>
        <v>19290</v>
      </c>
      <c r="D70" s="11">
        <v>1479</v>
      </c>
      <c r="E70" s="25">
        <v>439</v>
      </c>
      <c r="F70" s="16">
        <f t="shared" si="14"/>
        <v>17372</v>
      </c>
      <c r="G70" s="11">
        <v>3410</v>
      </c>
      <c r="H70" s="11">
        <f t="shared" si="0"/>
        <v>13962</v>
      </c>
      <c r="I70" s="11">
        <v>13020</v>
      </c>
      <c r="J70" s="11">
        <v>942</v>
      </c>
      <c r="K70" s="53">
        <f t="shared" si="1"/>
        <v>0.10290359922542236</v>
      </c>
      <c r="L70" s="53">
        <f t="shared" si="2"/>
        <v>0.09267191942685522</v>
      </c>
      <c r="M70" s="11">
        <f t="shared" si="15"/>
        <v>9717.833074131673</v>
      </c>
      <c r="N70" s="11">
        <f t="shared" si="16"/>
        <v>4551.218247796786</v>
      </c>
      <c r="O70" s="11">
        <f t="shared" si="17"/>
        <v>3300.8289201013126</v>
      </c>
      <c r="Q70" s="2">
        <v>187457</v>
      </c>
      <c r="R70" s="2">
        <v>87793</v>
      </c>
      <c r="S70" s="2">
        <v>57342</v>
      </c>
      <c r="T70" s="7" t="s">
        <v>221</v>
      </c>
    </row>
    <row r="71" spans="1:20" ht="19.5" customHeight="1">
      <c r="A71" s="4">
        <v>66</v>
      </c>
      <c r="B71" s="43" t="s">
        <v>49</v>
      </c>
      <c r="C71" s="42">
        <f t="shared" si="13"/>
        <v>4460</v>
      </c>
      <c r="D71" s="14">
        <v>306</v>
      </c>
      <c r="E71" s="24">
        <v>91</v>
      </c>
      <c r="F71" s="33">
        <f t="shared" si="14"/>
        <v>4063</v>
      </c>
      <c r="G71" s="14">
        <v>797</v>
      </c>
      <c r="H71" s="14">
        <f aca="true" t="shared" si="18" ref="H71:H107">I71+J71</f>
        <v>3266</v>
      </c>
      <c r="I71" s="14">
        <v>3046</v>
      </c>
      <c r="J71" s="14">
        <v>220</v>
      </c>
      <c r="K71" s="52">
        <f aca="true" t="shared" si="19" ref="K71:K107">C71/Q71</f>
        <v>0.10436898883766645</v>
      </c>
      <c r="L71" s="52">
        <f aca="true" t="shared" si="20" ref="L71:L107">F71/Q71</f>
        <v>0.09507874476399972</v>
      </c>
      <c r="M71" s="14">
        <f t="shared" si="15"/>
        <v>9581.390134529147</v>
      </c>
      <c r="N71" s="14">
        <f t="shared" si="16"/>
        <v>4318.609865470852</v>
      </c>
      <c r="O71" s="14">
        <f t="shared" si="17"/>
        <v>3301.2552301255228</v>
      </c>
      <c r="Q71" s="2">
        <v>42733</v>
      </c>
      <c r="R71" s="2">
        <v>19261</v>
      </c>
      <c r="S71" s="2">
        <v>13413</v>
      </c>
      <c r="T71" s="7" t="s">
        <v>222</v>
      </c>
    </row>
    <row r="72" spans="1:20" ht="19.5" customHeight="1">
      <c r="A72" s="5">
        <v>67</v>
      </c>
      <c r="B72" s="44" t="s">
        <v>94</v>
      </c>
      <c r="C72" s="37">
        <f t="shared" si="13"/>
        <v>13518</v>
      </c>
      <c r="D72" s="11">
        <v>674</v>
      </c>
      <c r="E72" s="25">
        <v>200</v>
      </c>
      <c r="F72" s="16">
        <f t="shared" si="14"/>
        <v>12644</v>
      </c>
      <c r="G72" s="11">
        <v>2482</v>
      </c>
      <c r="H72" s="11">
        <f t="shared" si="18"/>
        <v>10162</v>
      </c>
      <c r="I72" s="11">
        <v>9476</v>
      </c>
      <c r="J72" s="11">
        <v>686</v>
      </c>
      <c r="K72" s="53">
        <f t="shared" si="19"/>
        <v>0.11259464096819063</v>
      </c>
      <c r="L72" s="53">
        <f t="shared" si="20"/>
        <v>0.10531488684730007</v>
      </c>
      <c r="M72" s="11">
        <f t="shared" si="15"/>
        <v>8881.41736943335</v>
      </c>
      <c r="N72" s="11">
        <f t="shared" si="16"/>
        <v>4398.875573309661</v>
      </c>
      <c r="O72" s="11">
        <f t="shared" si="17"/>
        <v>3300.537804492249</v>
      </c>
      <c r="Q72" s="2">
        <v>120059</v>
      </c>
      <c r="R72" s="2">
        <v>59464</v>
      </c>
      <c r="S72" s="2">
        <v>41732</v>
      </c>
      <c r="T72" s="7" t="s">
        <v>223</v>
      </c>
    </row>
    <row r="73" spans="1:20" ht="19.5" customHeight="1">
      <c r="A73" s="5">
        <v>68</v>
      </c>
      <c r="B73" s="44" t="s">
        <v>95</v>
      </c>
      <c r="C73" s="37">
        <f t="shared" si="13"/>
        <v>7192</v>
      </c>
      <c r="D73" s="11">
        <v>360</v>
      </c>
      <c r="E73" s="25">
        <v>107</v>
      </c>
      <c r="F73" s="16">
        <f t="shared" si="14"/>
        <v>6725</v>
      </c>
      <c r="G73" s="11">
        <v>1320</v>
      </c>
      <c r="H73" s="11">
        <f t="shared" si="18"/>
        <v>5405</v>
      </c>
      <c r="I73" s="11">
        <v>5040</v>
      </c>
      <c r="J73" s="11">
        <v>365</v>
      </c>
      <c r="K73" s="53">
        <f t="shared" si="19"/>
        <v>0.13432696438243588</v>
      </c>
      <c r="L73" s="53">
        <f t="shared" si="20"/>
        <v>0.1256046767897499</v>
      </c>
      <c r="M73" s="11">
        <f t="shared" si="15"/>
        <v>7444.521690767519</v>
      </c>
      <c r="N73" s="11">
        <f t="shared" si="16"/>
        <v>4367.630700778644</v>
      </c>
      <c r="O73" s="11">
        <f t="shared" si="17"/>
        <v>3300.5204460966543</v>
      </c>
      <c r="Q73" s="2">
        <v>53541</v>
      </c>
      <c r="R73" s="2">
        <v>31412</v>
      </c>
      <c r="S73" s="2">
        <v>22196</v>
      </c>
      <c r="T73" s="7" t="s">
        <v>224</v>
      </c>
    </row>
    <row r="74" spans="1:20" ht="19.5" customHeight="1">
      <c r="A74" s="5">
        <v>69</v>
      </c>
      <c r="B74" s="44" t="s">
        <v>50</v>
      </c>
      <c r="C74" s="37">
        <f t="shared" si="13"/>
        <v>1333</v>
      </c>
      <c r="D74" s="11">
        <v>0</v>
      </c>
      <c r="E74" s="25">
        <v>0</v>
      </c>
      <c r="F74" s="16">
        <f t="shared" si="14"/>
        <v>1333</v>
      </c>
      <c r="G74" s="11">
        <v>1</v>
      </c>
      <c r="H74" s="11">
        <f t="shared" si="18"/>
        <v>1332</v>
      </c>
      <c r="I74" s="11">
        <v>1330</v>
      </c>
      <c r="J74" s="11">
        <v>2</v>
      </c>
      <c r="K74" s="53">
        <f t="shared" si="19"/>
        <v>0.012877733982533427</v>
      </c>
      <c r="L74" s="53">
        <f t="shared" si="20"/>
        <v>0.012877733982533427</v>
      </c>
      <c r="M74" s="11">
        <f t="shared" si="15"/>
        <v>77653.41335333834</v>
      </c>
      <c r="N74" s="11">
        <f t="shared" si="16"/>
        <v>51523.63090772693</v>
      </c>
      <c r="O74" s="11">
        <f t="shared" si="17"/>
        <v>5392.348087021755</v>
      </c>
      <c r="Q74" s="2">
        <v>103512</v>
      </c>
      <c r="R74" s="2">
        <v>68681</v>
      </c>
      <c r="S74" s="2">
        <v>7188</v>
      </c>
      <c r="T74" s="7" t="s">
        <v>225</v>
      </c>
    </row>
    <row r="75" spans="1:20" ht="19.5" customHeight="1">
      <c r="A75" s="32">
        <v>70</v>
      </c>
      <c r="B75" s="47" t="s">
        <v>51</v>
      </c>
      <c r="C75" s="41">
        <f t="shared" si="13"/>
        <v>77</v>
      </c>
      <c r="D75" s="30">
        <v>0</v>
      </c>
      <c r="E75" s="31">
        <v>0</v>
      </c>
      <c r="F75" s="34">
        <f t="shared" si="14"/>
        <v>77</v>
      </c>
      <c r="G75" s="30">
        <v>0</v>
      </c>
      <c r="H75" s="30">
        <f t="shared" si="18"/>
        <v>77</v>
      </c>
      <c r="I75" s="30">
        <v>77</v>
      </c>
      <c r="J75" s="30">
        <v>0</v>
      </c>
      <c r="K75" s="54">
        <f t="shared" si="19"/>
        <v>0.0140485312899106</v>
      </c>
      <c r="L75" s="54">
        <f t="shared" si="20"/>
        <v>0.0140485312899106</v>
      </c>
      <c r="M75" s="30">
        <f t="shared" si="15"/>
        <v>71181.81818181819</v>
      </c>
      <c r="N75" s="30">
        <f t="shared" si="16"/>
        <v>33246.753246753244</v>
      </c>
      <c r="O75" s="30">
        <f t="shared" si="17"/>
        <v>8727.272727272726</v>
      </c>
      <c r="Q75" s="2">
        <v>5481</v>
      </c>
      <c r="R75" s="2">
        <v>2560</v>
      </c>
      <c r="S75" s="2">
        <v>672</v>
      </c>
      <c r="T75" s="7" t="s">
        <v>226</v>
      </c>
    </row>
    <row r="76" spans="1:20" ht="19.5" customHeight="1">
      <c r="A76" s="5">
        <v>71</v>
      </c>
      <c r="B76" s="44" t="s">
        <v>52</v>
      </c>
      <c r="C76" s="17">
        <f t="shared" si="13"/>
        <v>674</v>
      </c>
      <c r="D76" s="11">
        <v>0</v>
      </c>
      <c r="E76" s="25">
        <v>0</v>
      </c>
      <c r="F76" s="16">
        <f t="shared" si="14"/>
        <v>674</v>
      </c>
      <c r="G76" s="11">
        <v>0</v>
      </c>
      <c r="H76" s="11">
        <f t="shared" si="18"/>
        <v>674</v>
      </c>
      <c r="I76" s="11">
        <v>644</v>
      </c>
      <c r="J76" s="11">
        <v>30</v>
      </c>
      <c r="K76" s="53">
        <f t="shared" si="19"/>
        <v>0.03159424366005719</v>
      </c>
      <c r="L76" s="53">
        <f t="shared" si="20"/>
        <v>0.03159424366005719</v>
      </c>
      <c r="M76" s="11">
        <f t="shared" si="15"/>
        <v>31651.3353115727</v>
      </c>
      <c r="N76" s="11">
        <f t="shared" si="16"/>
        <v>17976.261127596437</v>
      </c>
      <c r="O76" s="11">
        <f t="shared" si="17"/>
        <v>5734.421364985164</v>
      </c>
      <c r="Q76" s="2">
        <v>21333</v>
      </c>
      <c r="R76" s="2">
        <v>12116</v>
      </c>
      <c r="S76" s="2">
        <v>3865</v>
      </c>
      <c r="T76" s="7" t="s">
        <v>227</v>
      </c>
    </row>
    <row r="77" spans="1:20" ht="19.5" customHeight="1">
      <c r="A77" s="5">
        <v>72</v>
      </c>
      <c r="B77" s="44" t="s">
        <v>53</v>
      </c>
      <c r="C77" s="17">
        <f t="shared" si="13"/>
        <v>1931</v>
      </c>
      <c r="D77" s="11">
        <v>20</v>
      </c>
      <c r="E77" s="25">
        <v>13</v>
      </c>
      <c r="F77" s="16">
        <f t="shared" si="14"/>
        <v>1898</v>
      </c>
      <c r="G77" s="11">
        <v>137</v>
      </c>
      <c r="H77" s="11">
        <f t="shared" si="18"/>
        <v>1761</v>
      </c>
      <c r="I77" s="11">
        <v>1730</v>
      </c>
      <c r="J77" s="11">
        <v>31</v>
      </c>
      <c r="K77" s="53">
        <f t="shared" si="19"/>
        <v>0.20373496518252796</v>
      </c>
      <c r="L77" s="53">
        <f t="shared" si="20"/>
        <v>0.20025321797847648</v>
      </c>
      <c r="M77" s="11">
        <f t="shared" si="15"/>
        <v>4908.337648886588</v>
      </c>
      <c r="N77" s="11">
        <f t="shared" si="16"/>
        <v>3606.4215432418437</v>
      </c>
      <c r="O77" s="11">
        <f t="shared" si="17"/>
        <v>2241.8335089567963</v>
      </c>
      <c r="Q77" s="2">
        <v>9478</v>
      </c>
      <c r="R77" s="2">
        <v>6964</v>
      </c>
      <c r="S77" s="2">
        <v>4255</v>
      </c>
      <c r="T77" s="7" t="s">
        <v>228</v>
      </c>
    </row>
    <row r="78" spans="1:20" ht="19.5" customHeight="1">
      <c r="A78" s="5">
        <v>73</v>
      </c>
      <c r="B78" s="44" t="s">
        <v>54</v>
      </c>
      <c r="C78" s="17">
        <f t="shared" si="13"/>
        <v>83031</v>
      </c>
      <c r="D78" s="11">
        <v>8928</v>
      </c>
      <c r="E78" s="25">
        <v>4525</v>
      </c>
      <c r="F78" s="16">
        <f t="shared" si="14"/>
        <v>69578</v>
      </c>
      <c r="G78" s="11">
        <v>9078</v>
      </c>
      <c r="H78" s="11">
        <f t="shared" si="18"/>
        <v>60500</v>
      </c>
      <c r="I78" s="11">
        <v>58698</v>
      </c>
      <c r="J78" s="11">
        <v>1802</v>
      </c>
      <c r="K78" s="53">
        <f t="shared" si="19"/>
        <v>0.21881127063436848</v>
      </c>
      <c r="L78" s="53">
        <f t="shared" si="20"/>
        <v>0.18335863217591128</v>
      </c>
      <c r="M78" s="11">
        <f t="shared" si="15"/>
        <v>4570.148498753478</v>
      </c>
      <c r="N78" s="11">
        <f t="shared" si="16"/>
        <v>3393.226626199853</v>
      </c>
      <c r="O78" s="11">
        <f t="shared" si="17"/>
        <v>1981.7327316105666</v>
      </c>
      <c r="Q78" s="2">
        <v>379464</v>
      </c>
      <c r="R78" s="2">
        <v>281743</v>
      </c>
      <c r="S78" s="2">
        <v>137885</v>
      </c>
      <c r="T78" s="7" t="s">
        <v>229</v>
      </c>
    </row>
    <row r="79" spans="1:20" ht="19.5" customHeight="1">
      <c r="A79" s="5">
        <v>74</v>
      </c>
      <c r="B79" s="44" t="s">
        <v>55</v>
      </c>
      <c r="C79" s="17">
        <f t="shared" si="13"/>
        <v>12326</v>
      </c>
      <c r="D79" s="11">
        <v>130</v>
      </c>
      <c r="E79" s="25">
        <v>36</v>
      </c>
      <c r="F79" s="16">
        <f t="shared" si="14"/>
        <v>12160</v>
      </c>
      <c r="G79" s="11">
        <v>445</v>
      </c>
      <c r="H79" s="11">
        <f t="shared" si="18"/>
        <v>11715</v>
      </c>
      <c r="I79" s="11">
        <v>11489</v>
      </c>
      <c r="J79" s="11">
        <v>226</v>
      </c>
      <c r="K79" s="53">
        <f t="shared" si="19"/>
        <v>0.05984511931638871</v>
      </c>
      <c r="L79" s="53">
        <f t="shared" si="20"/>
        <v>0.05903915713834875</v>
      </c>
      <c r="M79" s="11">
        <f t="shared" si="15"/>
        <v>16709.800421872464</v>
      </c>
      <c r="N79" s="11">
        <f t="shared" si="16"/>
        <v>11531.640434853156</v>
      </c>
      <c r="O79" s="11">
        <f t="shared" si="17"/>
        <v>4863.3223684210525</v>
      </c>
      <c r="Q79" s="2">
        <v>205965</v>
      </c>
      <c r="R79" s="2">
        <v>142139</v>
      </c>
      <c r="S79" s="2">
        <v>59138</v>
      </c>
      <c r="T79" s="7" t="s">
        <v>230</v>
      </c>
    </row>
    <row r="80" spans="1:20" ht="19.5" customHeight="1">
      <c r="A80" s="5">
        <v>75</v>
      </c>
      <c r="B80" s="44" t="s">
        <v>56</v>
      </c>
      <c r="C80" s="17">
        <f t="shared" si="13"/>
        <v>2318</v>
      </c>
      <c r="D80" s="11">
        <v>402</v>
      </c>
      <c r="E80" s="25">
        <v>132</v>
      </c>
      <c r="F80" s="16">
        <f t="shared" si="14"/>
        <v>1784</v>
      </c>
      <c r="G80" s="11">
        <v>531</v>
      </c>
      <c r="H80" s="11">
        <f t="shared" si="18"/>
        <v>1253</v>
      </c>
      <c r="I80" s="11">
        <v>1230</v>
      </c>
      <c r="J80" s="11">
        <v>23</v>
      </c>
      <c r="K80" s="53">
        <f t="shared" si="19"/>
        <v>0.08752123843685104</v>
      </c>
      <c r="L80" s="53">
        <f t="shared" si="20"/>
        <v>0.06735888238625637</v>
      </c>
      <c r="M80" s="11">
        <f t="shared" si="15"/>
        <v>11425.798101811906</v>
      </c>
      <c r="N80" s="11">
        <f t="shared" si="16"/>
        <v>9034.943917169974</v>
      </c>
      <c r="O80" s="11">
        <f t="shared" si="17"/>
        <v>1840.2466367713005</v>
      </c>
      <c r="Q80" s="2">
        <v>26485</v>
      </c>
      <c r="R80" s="2">
        <v>20943</v>
      </c>
      <c r="S80" s="2">
        <v>3283</v>
      </c>
      <c r="T80" s="7" t="s">
        <v>231</v>
      </c>
    </row>
    <row r="81" spans="1:20" ht="19.5" customHeight="1">
      <c r="A81" s="4">
        <v>76</v>
      </c>
      <c r="B81" s="43" t="s">
        <v>57</v>
      </c>
      <c r="C81" s="42">
        <f t="shared" si="13"/>
        <v>1656</v>
      </c>
      <c r="D81" s="14">
        <v>641</v>
      </c>
      <c r="E81" s="24">
        <v>188</v>
      </c>
      <c r="F81" s="33">
        <f t="shared" si="14"/>
        <v>827</v>
      </c>
      <c r="G81" s="14">
        <v>459</v>
      </c>
      <c r="H81" s="14">
        <f t="shared" si="18"/>
        <v>368</v>
      </c>
      <c r="I81" s="14">
        <v>344</v>
      </c>
      <c r="J81" s="14">
        <v>24</v>
      </c>
      <c r="K81" s="52">
        <f t="shared" si="19"/>
        <v>0.022949638293744284</v>
      </c>
      <c r="L81" s="52">
        <f t="shared" si="20"/>
        <v>0.01146096066964162</v>
      </c>
      <c r="M81" s="14">
        <f t="shared" si="15"/>
        <v>43573.67149758454</v>
      </c>
      <c r="N81" s="14">
        <f t="shared" si="16"/>
        <v>35498.792270531405</v>
      </c>
      <c r="O81" s="14">
        <f t="shared" si="17"/>
        <v>3752.116082224909</v>
      </c>
      <c r="Q81" s="2">
        <v>72158</v>
      </c>
      <c r="R81" s="2">
        <v>58786</v>
      </c>
      <c r="S81" s="2">
        <v>3103</v>
      </c>
      <c r="T81" s="7" t="s">
        <v>232</v>
      </c>
    </row>
    <row r="82" spans="1:20" ht="19.5" customHeight="1">
      <c r="A82" s="5">
        <v>77</v>
      </c>
      <c r="B82" s="44" t="s">
        <v>272</v>
      </c>
      <c r="C82" s="37">
        <v>0</v>
      </c>
      <c r="D82" s="11">
        <v>0</v>
      </c>
      <c r="E82" s="25">
        <v>0</v>
      </c>
      <c r="F82" s="16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Q82" s="2">
        <v>6098</v>
      </c>
      <c r="R82" s="2">
        <v>3364</v>
      </c>
      <c r="S82" s="2">
        <v>1182</v>
      </c>
      <c r="T82" s="7" t="s">
        <v>233</v>
      </c>
    </row>
    <row r="83" spans="1:20" ht="19.5" customHeight="1">
      <c r="A83" s="5">
        <v>78</v>
      </c>
      <c r="B83" s="44" t="s">
        <v>58</v>
      </c>
      <c r="C83" s="37">
        <f t="shared" si="13"/>
        <v>406</v>
      </c>
      <c r="D83" s="11">
        <v>0</v>
      </c>
      <c r="E83" s="25">
        <v>0</v>
      </c>
      <c r="F83" s="16">
        <f t="shared" si="14"/>
        <v>406</v>
      </c>
      <c r="G83" s="11">
        <v>26</v>
      </c>
      <c r="H83" s="11">
        <f t="shared" si="18"/>
        <v>380</v>
      </c>
      <c r="I83" s="11">
        <v>379</v>
      </c>
      <c r="J83" s="11">
        <v>1</v>
      </c>
      <c r="K83" s="53">
        <f t="shared" si="19"/>
        <v>0.0665792062971466</v>
      </c>
      <c r="L83" s="53">
        <f t="shared" si="20"/>
        <v>0.0665792062971466</v>
      </c>
      <c r="M83" s="11">
        <f t="shared" si="15"/>
        <v>15019.704433497538</v>
      </c>
      <c r="N83" s="11">
        <f t="shared" si="16"/>
        <v>8285.714285714286</v>
      </c>
      <c r="O83" s="11">
        <f t="shared" si="17"/>
        <v>2911.330049261084</v>
      </c>
      <c r="Q83" s="2">
        <v>6098</v>
      </c>
      <c r="R83" s="2">
        <v>3364</v>
      </c>
      <c r="S83" s="2">
        <v>1182</v>
      </c>
      <c r="T83" s="7" t="s">
        <v>233</v>
      </c>
    </row>
    <row r="84" spans="1:20" ht="19.5" customHeight="1">
      <c r="A84" s="5">
        <v>79</v>
      </c>
      <c r="B84" s="44" t="s">
        <v>151</v>
      </c>
      <c r="C84" s="37">
        <f t="shared" si="13"/>
        <v>10011</v>
      </c>
      <c r="D84" s="11">
        <v>116</v>
      </c>
      <c r="E84" s="25">
        <v>22</v>
      </c>
      <c r="F84" s="16">
        <f t="shared" si="14"/>
        <v>9873</v>
      </c>
      <c r="G84" s="11">
        <v>805</v>
      </c>
      <c r="H84" s="11">
        <f t="shared" si="18"/>
        <v>9068</v>
      </c>
      <c r="I84" s="11">
        <v>8948</v>
      </c>
      <c r="J84" s="11">
        <v>120</v>
      </c>
      <c r="K84" s="53">
        <f t="shared" si="19"/>
        <v>0.06336276464445077</v>
      </c>
      <c r="L84" s="53">
        <f t="shared" si="20"/>
        <v>0.06248931928225577</v>
      </c>
      <c r="M84" s="11">
        <f t="shared" si="15"/>
        <v>15782.139646388972</v>
      </c>
      <c r="N84" s="11">
        <f t="shared" si="16"/>
        <v>10754.270302667066</v>
      </c>
      <c r="O84" s="11">
        <f t="shared" si="17"/>
        <v>8000.911577028259</v>
      </c>
      <c r="Q84" s="2">
        <v>157995</v>
      </c>
      <c r="R84" s="2">
        <v>107661</v>
      </c>
      <c r="S84" s="2">
        <v>78993</v>
      </c>
      <c r="T84" s="7" t="s">
        <v>234</v>
      </c>
    </row>
    <row r="85" spans="1:20" ht="19.5" customHeight="1">
      <c r="A85" s="5">
        <v>80</v>
      </c>
      <c r="B85" s="44" t="s">
        <v>273</v>
      </c>
      <c r="C85" s="37">
        <v>0</v>
      </c>
      <c r="D85" s="11">
        <v>0</v>
      </c>
      <c r="E85" s="25">
        <v>0</v>
      </c>
      <c r="F85" s="16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Q85" s="2">
        <v>6098</v>
      </c>
      <c r="R85" s="2">
        <v>3364</v>
      </c>
      <c r="S85" s="2">
        <v>1182</v>
      </c>
      <c r="T85" s="7" t="s">
        <v>233</v>
      </c>
    </row>
    <row r="86" spans="1:20" ht="19.5" customHeight="1">
      <c r="A86" s="4">
        <v>81</v>
      </c>
      <c r="B86" s="43" t="s">
        <v>59</v>
      </c>
      <c r="C86" s="42">
        <f t="shared" si="13"/>
        <v>1307</v>
      </c>
      <c r="D86" s="14">
        <v>11</v>
      </c>
      <c r="E86" s="24">
        <v>7</v>
      </c>
      <c r="F86" s="33">
        <f t="shared" si="14"/>
        <v>1289</v>
      </c>
      <c r="G86" s="14">
        <v>240</v>
      </c>
      <c r="H86" s="14">
        <f t="shared" si="18"/>
        <v>1049</v>
      </c>
      <c r="I86" s="14">
        <v>1020</v>
      </c>
      <c r="J86" s="14">
        <v>29</v>
      </c>
      <c r="K86" s="52">
        <f t="shared" si="19"/>
        <v>0.043960848945545056</v>
      </c>
      <c r="L86" s="52">
        <f t="shared" si="20"/>
        <v>0.04335542026840671</v>
      </c>
      <c r="M86" s="14">
        <f t="shared" si="15"/>
        <v>22747.51338944147</v>
      </c>
      <c r="N86" s="14">
        <f t="shared" si="16"/>
        <v>9013.00688599847</v>
      </c>
      <c r="O86" s="14">
        <f t="shared" si="17"/>
        <v>5347.55624515128</v>
      </c>
      <c r="Q86" s="2">
        <v>29731</v>
      </c>
      <c r="R86" s="2">
        <v>11780</v>
      </c>
      <c r="S86" s="2">
        <v>6893</v>
      </c>
      <c r="T86" s="7" t="s">
        <v>235</v>
      </c>
    </row>
    <row r="87" spans="1:20" ht="19.5" customHeight="1">
      <c r="A87" s="5">
        <v>82</v>
      </c>
      <c r="B87" s="131" t="s">
        <v>60</v>
      </c>
      <c r="C87" s="25">
        <f t="shared" si="13"/>
        <v>12</v>
      </c>
      <c r="D87" s="11">
        <v>0</v>
      </c>
      <c r="E87" s="25">
        <v>0</v>
      </c>
      <c r="F87" s="16">
        <f t="shared" si="14"/>
        <v>12</v>
      </c>
      <c r="G87" s="11">
        <v>1</v>
      </c>
      <c r="H87" s="11">
        <f t="shared" si="18"/>
        <v>11</v>
      </c>
      <c r="I87" s="11">
        <v>11</v>
      </c>
      <c r="J87" s="11">
        <v>0</v>
      </c>
      <c r="K87" s="53">
        <f t="shared" si="19"/>
        <v>0.007142857142857143</v>
      </c>
      <c r="L87" s="53">
        <f t="shared" si="20"/>
        <v>0.007142857142857143</v>
      </c>
      <c r="M87" s="11">
        <f t="shared" si="15"/>
        <v>140000</v>
      </c>
      <c r="N87" s="11">
        <f t="shared" si="16"/>
        <v>49250</v>
      </c>
      <c r="O87" s="11">
        <f t="shared" si="17"/>
        <v>32166.666666666664</v>
      </c>
      <c r="Q87" s="2">
        <v>1680</v>
      </c>
      <c r="R87" s="2">
        <v>591</v>
      </c>
      <c r="S87" s="2">
        <v>386</v>
      </c>
      <c r="T87" s="7" t="s">
        <v>236</v>
      </c>
    </row>
    <row r="88" spans="1:20" ht="19.5" customHeight="1">
      <c r="A88" s="5">
        <v>83</v>
      </c>
      <c r="B88" s="44" t="s">
        <v>61</v>
      </c>
      <c r="C88" s="37">
        <f t="shared" si="13"/>
        <v>94</v>
      </c>
      <c r="D88" s="11">
        <v>2</v>
      </c>
      <c r="E88" s="25">
        <v>1</v>
      </c>
      <c r="F88" s="16">
        <f t="shared" si="14"/>
        <v>91</v>
      </c>
      <c r="G88" s="11">
        <v>9</v>
      </c>
      <c r="H88" s="11">
        <f t="shared" si="18"/>
        <v>82</v>
      </c>
      <c r="I88" s="11">
        <v>70</v>
      </c>
      <c r="J88" s="11">
        <v>12</v>
      </c>
      <c r="K88" s="53">
        <f t="shared" si="19"/>
        <v>0.12255541069100391</v>
      </c>
      <c r="L88" s="53">
        <f t="shared" si="20"/>
        <v>0.11864406779661017</v>
      </c>
      <c r="M88" s="11">
        <f t="shared" si="15"/>
        <v>8159.574468085106</v>
      </c>
      <c r="N88" s="11">
        <f t="shared" si="16"/>
        <v>6010.63829787234</v>
      </c>
      <c r="O88" s="11">
        <f t="shared" si="17"/>
        <v>4241.758241758242</v>
      </c>
      <c r="Q88" s="2">
        <v>767</v>
      </c>
      <c r="R88" s="2">
        <v>565</v>
      </c>
      <c r="S88" s="2">
        <v>386</v>
      </c>
      <c r="T88" s="7" t="s">
        <v>237</v>
      </c>
    </row>
    <row r="89" spans="1:20" ht="19.5" customHeight="1">
      <c r="A89" s="5">
        <v>84</v>
      </c>
      <c r="B89" s="44" t="s">
        <v>62</v>
      </c>
      <c r="C89" s="37">
        <f t="shared" si="13"/>
        <v>711</v>
      </c>
      <c r="D89" s="11">
        <v>2</v>
      </c>
      <c r="E89" s="25">
        <v>0</v>
      </c>
      <c r="F89" s="16">
        <f t="shared" si="14"/>
        <v>709</v>
      </c>
      <c r="G89" s="11">
        <v>23</v>
      </c>
      <c r="H89" s="11">
        <f t="shared" si="18"/>
        <v>686</v>
      </c>
      <c r="I89" s="11">
        <v>653</v>
      </c>
      <c r="J89" s="11">
        <v>33</v>
      </c>
      <c r="K89" s="53">
        <f t="shared" si="19"/>
        <v>0.16828402366863907</v>
      </c>
      <c r="L89" s="53">
        <f t="shared" si="20"/>
        <v>0.16781065088757396</v>
      </c>
      <c r="M89" s="11">
        <f t="shared" si="15"/>
        <v>5942.334739803094</v>
      </c>
      <c r="N89" s="11">
        <f t="shared" si="16"/>
        <v>3883.2630098452887</v>
      </c>
      <c r="O89" s="11">
        <f t="shared" si="17"/>
        <v>2007.0521861777154</v>
      </c>
      <c r="Q89" s="2">
        <v>4225</v>
      </c>
      <c r="R89" s="2">
        <v>2761</v>
      </c>
      <c r="S89" s="2">
        <v>1423</v>
      </c>
      <c r="T89" s="7" t="s">
        <v>238</v>
      </c>
    </row>
    <row r="90" spans="1:20" ht="19.5" customHeight="1">
      <c r="A90" s="32">
        <v>85</v>
      </c>
      <c r="B90" s="47" t="s">
        <v>63</v>
      </c>
      <c r="C90" s="41">
        <f t="shared" si="13"/>
        <v>1970</v>
      </c>
      <c r="D90" s="30">
        <v>216</v>
      </c>
      <c r="E90" s="31">
        <v>52</v>
      </c>
      <c r="F90" s="34">
        <f t="shared" si="14"/>
        <v>1702</v>
      </c>
      <c r="G90" s="30">
        <v>116</v>
      </c>
      <c r="H90" s="30">
        <f t="shared" si="18"/>
        <v>1586</v>
      </c>
      <c r="I90" s="30">
        <v>1455</v>
      </c>
      <c r="J90" s="30">
        <v>131</v>
      </c>
      <c r="K90" s="54">
        <f t="shared" si="19"/>
        <v>0.1128357867002692</v>
      </c>
      <c r="L90" s="54">
        <f t="shared" si="20"/>
        <v>0.09748553754510568</v>
      </c>
      <c r="M90" s="30">
        <f t="shared" si="15"/>
        <v>8862.43654822335</v>
      </c>
      <c r="N90" s="30">
        <f t="shared" si="16"/>
        <v>6130.964467005076</v>
      </c>
      <c r="O90" s="30">
        <f t="shared" si="17"/>
        <v>1920.6815511163338</v>
      </c>
      <c r="Q90" s="2">
        <v>17459</v>
      </c>
      <c r="R90" s="2">
        <v>12078</v>
      </c>
      <c r="S90" s="2">
        <v>3269</v>
      </c>
      <c r="T90" s="7" t="s">
        <v>239</v>
      </c>
    </row>
    <row r="91" spans="1:20" ht="19.5" customHeight="1">
      <c r="A91" s="5">
        <v>86</v>
      </c>
      <c r="B91" s="44" t="s">
        <v>64</v>
      </c>
      <c r="C91" s="17">
        <f t="shared" si="13"/>
        <v>2924</v>
      </c>
      <c r="D91" s="11">
        <v>28</v>
      </c>
      <c r="E91" s="25">
        <v>12</v>
      </c>
      <c r="F91" s="16">
        <f t="shared" si="14"/>
        <v>2884</v>
      </c>
      <c r="G91" s="11">
        <v>82</v>
      </c>
      <c r="H91" s="11">
        <f t="shared" si="18"/>
        <v>2802</v>
      </c>
      <c r="I91" s="11">
        <v>2679</v>
      </c>
      <c r="J91" s="11">
        <v>123</v>
      </c>
      <c r="K91" s="53">
        <f t="shared" si="19"/>
        <v>0.03513367377590868</v>
      </c>
      <c r="L91" s="53">
        <f t="shared" si="20"/>
        <v>0.03465304896365275</v>
      </c>
      <c r="M91" s="11">
        <f t="shared" si="15"/>
        <v>28462.722298221615</v>
      </c>
      <c r="N91" s="11">
        <f t="shared" si="16"/>
        <v>18007.52393980848</v>
      </c>
      <c r="O91" s="11">
        <f t="shared" si="17"/>
        <v>7078.016643550624</v>
      </c>
      <c r="Q91" s="2">
        <v>83225</v>
      </c>
      <c r="R91" s="2">
        <v>52654</v>
      </c>
      <c r="S91" s="2">
        <v>20413</v>
      </c>
      <c r="T91" s="7" t="s">
        <v>240</v>
      </c>
    </row>
    <row r="92" spans="1:20" ht="19.5" customHeight="1">
      <c r="A92" s="5">
        <v>87</v>
      </c>
      <c r="B92" s="44" t="s">
        <v>65</v>
      </c>
      <c r="C92" s="17">
        <f t="shared" si="13"/>
        <v>550</v>
      </c>
      <c r="D92" s="11">
        <v>0</v>
      </c>
      <c r="E92" s="25">
        <v>0</v>
      </c>
      <c r="F92" s="16">
        <f t="shared" si="14"/>
        <v>550</v>
      </c>
      <c r="G92" s="11">
        <v>48</v>
      </c>
      <c r="H92" s="11">
        <f t="shared" si="18"/>
        <v>502</v>
      </c>
      <c r="I92" s="11">
        <v>500</v>
      </c>
      <c r="J92" s="11">
        <v>2</v>
      </c>
      <c r="K92" s="53">
        <f t="shared" si="19"/>
        <v>0.028051206201866682</v>
      </c>
      <c r="L92" s="53">
        <f t="shared" si="20"/>
        <v>0.028051206201866682</v>
      </c>
      <c r="M92" s="11">
        <f t="shared" si="15"/>
        <v>35649.09090909091</v>
      </c>
      <c r="N92" s="11">
        <f t="shared" si="16"/>
        <v>16305.454545454544</v>
      </c>
      <c r="O92" s="11">
        <f t="shared" si="17"/>
        <v>6501.818181818182</v>
      </c>
      <c r="Q92" s="2">
        <v>19607</v>
      </c>
      <c r="R92" s="2">
        <v>8968</v>
      </c>
      <c r="S92" s="2">
        <v>3576</v>
      </c>
      <c r="T92" s="7" t="s">
        <v>241</v>
      </c>
    </row>
    <row r="93" spans="1:20" ht="19.5" customHeight="1">
      <c r="A93" s="5">
        <v>88</v>
      </c>
      <c r="B93" s="44" t="s">
        <v>66</v>
      </c>
      <c r="C93" s="37">
        <f t="shared" si="13"/>
        <v>13700</v>
      </c>
      <c r="D93" s="11">
        <v>0</v>
      </c>
      <c r="E93" s="25">
        <v>0</v>
      </c>
      <c r="F93" s="16">
        <f t="shared" si="14"/>
        <v>13700</v>
      </c>
      <c r="G93" s="11">
        <v>0</v>
      </c>
      <c r="H93" s="11">
        <f t="shared" si="18"/>
        <v>13700</v>
      </c>
      <c r="I93" s="11">
        <v>13554</v>
      </c>
      <c r="J93" s="11">
        <v>146</v>
      </c>
      <c r="K93" s="53">
        <f t="shared" si="19"/>
        <v>0.05535689031658484</v>
      </c>
      <c r="L93" s="53">
        <f t="shared" si="20"/>
        <v>0.05535689031658484</v>
      </c>
      <c r="M93" s="11">
        <f t="shared" si="15"/>
        <v>18064.598540145987</v>
      </c>
      <c r="N93" s="11">
        <f t="shared" si="16"/>
        <v>13880.07299270073</v>
      </c>
      <c r="O93" s="11">
        <f t="shared" si="17"/>
        <v>8508.905109489051</v>
      </c>
      <c r="Q93" s="2">
        <v>247485</v>
      </c>
      <c r="R93" s="2">
        <v>190157</v>
      </c>
      <c r="S93" s="2">
        <v>116572</v>
      </c>
      <c r="T93" s="7" t="s">
        <v>242</v>
      </c>
    </row>
    <row r="94" spans="1:20" ht="19.5" customHeight="1">
      <c r="A94" s="5">
        <v>89</v>
      </c>
      <c r="B94" s="44" t="s">
        <v>67</v>
      </c>
      <c r="C94" s="37">
        <f t="shared" si="13"/>
        <v>16083</v>
      </c>
      <c r="D94" s="11">
        <v>22</v>
      </c>
      <c r="E94" s="25">
        <v>6</v>
      </c>
      <c r="F94" s="16">
        <f t="shared" si="14"/>
        <v>16055</v>
      </c>
      <c r="G94" s="11">
        <v>112</v>
      </c>
      <c r="H94" s="11">
        <f t="shared" si="18"/>
        <v>15943</v>
      </c>
      <c r="I94" s="11">
        <v>15777</v>
      </c>
      <c r="J94" s="11">
        <v>166</v>
      </c>
      <c r="K94" s="53">
        <f t="shared" si="19"/>
        <v>0.10920238733814512</v>
      </c>
      <c r="L94" s="53">
        <f t="shared" si="20"/>
        <v>0.10901226939712243</v>
      </c>
      <c r="M94" s="11">
        <f t="shared" si="15"/>
        <v>9157.308959771188</v>
      </c>
      <c r="N94" s="11">
        <f t="shared" si="16"/>
        <v>8005.658148355406</v>
      </c>
      <c r="O94" s="11">
        <f t="shared" si="17"/>
        <v>5926.502647150421</v>
      </c>
      <c r="Q94" s="2">
        <v>147277</v>
      </c>
      <c r="R94" s="2">
        <v>128755</v>
      </c>
      <c r="S94" s="2">
        <v>95150</v>
      </c>
      <c r="T94" s="7" t="s">
        <v>243</v>
      </c>
    </row>
    <row r="95" spans="1:20" ht="19.5" customHeight="1">
      <c r="A95" s="32">
        <v>90</v>
      </c>
      <c r="B95" s="47" t="s">
        <v>68</v>
      </c>
      <c r="C95" s="41">
        <f t="shared" si="13"/>
        <v>1418</v>
      </c>
      <c r="D95" s="30">
        <v>0</v>
      </c>
      <c r="E95" s="31">
        <v>0</v>
      </c>
      <c r="F95" s="34">
        <f t="shared" si="14"/>
        <v>1418</v>
      </c>
      <c r="G95" s="30">
        <v>8</v>
      </c>
      <c r="H95" s="30">
        <f t="shared" si="18"/>
        <v>1410</v>
      </c>
      <c r="I95" s="30">
        <v>1241</v>
      </c>
      <c r="J95" s="30">
        <v>169</v>
      </c>
      <c r="K95" s="54">
        <f t="shared" si="19"/>
        <v>0.020972298226672386</v>
      </c>
      <c r="L95" s="54">
        <f t="shared" si="20"/>
        <v>0.020972298226672386</v>
      </c>
      <c r="M95" s="30">
        <f t="shared" si="15"/>
        <v>47681.946403385045</v>
      </c>
      <c r="N95" s="30">
        <f t="shared" si="16"/>
        <v>30821.579689703805</v>
      </c>
      <c r="O95" s="30">
        <f t="shared" si="17"/>
        <v>25107.19322990127</v>
      </c>
      <c r="Q95" s="2">
        <v>67613</v>
      </c>
      <c r="R95" s="2">
        <v>43705</v>
      </c>
      <c r="S95" s="2">
        <v>35602</v>
      </c>
      <c r="T95" s="7" t="s">
        <v>244</v>
      </c>
    </row>
    <row r="96" spans="1:20" ht="19.5" customHeight="1">
      <c r="A96" s="5">
        <v>91</v>
      </c>
      <c r="B96" s="44" t="s">
        <v>69</v>
      </c>
      <c r="C96" s="37">
        <f t="shared" si="13"/>
        <v>26811</v>
      </c>
      <c r="D96" s="11">
        <v>980</v>
      </c>
      <c r="E96" s="25">
        <v>239</v>
      </c>
      <c r="F96" s="16">
        <f t="shared" si="14"/>
        <v>25592</v>
      </c>
      <c r="G96" s="11">
        <v>1462</v>
      </c>
      <c r="H96" s="11">
        <f t="shared" si="18"/>
        <v>24130</v>
      </c>
      <c r="I96" s="11">
        <v>23770</v>
      </c>
      <c r="J96" s="11">
        <v>360</v>
      </c>
      <c r="K96" s="53">
        <f t="shared" si="19"/>
        <v>0.09937434673348208</v>
      </c>
      <c r="L96" s="53">
        <f t="shared" si="20"/>
        <v>0.09485615163937465</v>
      </c>
      <c r="M96" s="11">
        <f t="shared" si="15"/>
        <v>10062.959233150572</v>
      </c>
      <c r="N96" s="11">
        <f t="shared" si="16"/>
        <v>5777.889672149491</v>
      </c>
      <c r="O96" s="11">
        <f t="shared" si="17"/>
        <v>4442.3257267896215</v>
      </c>
      <c r="Q96" s="2">
        <v>269798</v>
      </c>
      <c r="R96" s="2">
        <v>154911</v>
      </c>
      <c r="S96" s="2">
        <v>113688</v>
      </c>
      <c r="T96" s="7" t="s">
        <v>245</v>
      </c>
    </row>
    <row r="97" spans="1:20" ht="19.5" customHeight="1">
      <c r="A97" s="5">
        <v>92</v>
      </c>
      <c r="B97" s="44" t="s">
        <v>70</v>
      </c>
      <c r="C97" s="37">
        <f t="shared" si="13"/>
        <v>6311</v>
      </c>
      <c r="D97" s="15">
        <v>0</v>
      </c>
      <c r="E97" s="132">
        <v>0</v>
      </c>
      <c r="F97" s="16">
        <f t="shared" si="14"/>
        <v>6311</v>
      </c>
      <c r="G97" s="15">
        <v>53</v>
      </c>
      <c r="H97" s="15">
        <f t="shared" si="18"/>
        <v>6258</v>
      </c>
      <c r="I97" s="15">
        <v>6048</v>
      </c>
      <c r="J97" s="15">
        <v>210</v>
      </c>
      <c r="K97" s="56">
        <f t="shared" si="19"/>
        <v>0.1430092907319284</v>
      </c>
      <c r="L97" s="56">
        <f t="shared" si="20"/>
        <v>0.1430092907319284</v>
      </c>
      <c r="M97" s="15">
        <f t="shared" si="15"/>
        <v>6992.552685786722</v>
      </c>
      <c r="N97" s="15">
        <f t="shared" si="16"/>
        <v>5055.934083346538</v>
      </c>
      <c r="O97" s="15">
        <f t="shared" si="17"/>
        <v>4567.897322135953</v>
      </c>
      <c r="Q97" s="2">
        <v>44130</v>
      </c>
      <c r="R97" s="2">
        <v>31908</v>
      </c>
      <c r="S97" s="2">
        <v>28828</v>
      </c>
      <c r="T97" s="7" t="s">
        <v>246</v>
      </c>
    </row>
    <row r="98" spans="1:20" ht="19.5" customHeight="1">
      <c r="A98" s="5">
        <v>93</v>
      </c>
      <c r="B98" s="44" t="s">
        <v>96</v>
      </c>
      <c r="C98" s="37">
        <f t="shared" si="13"/>
        <v>2989</v>
      </c>
      <c r="D98" s="11">
        <v>0</v>
      </c>
      <c r="E98" s="25">
        <v>0</v>
      </c>
      <c r="F98" s="16">
        <f t="shared" si="14"/>
        <v>2989</v>
      </c>
      <c r="G98" s="11">
        <v>24</v>
      </c>
      <c r="H98" s="11">
        <f t="shared" si="18"/>
        <v>2965</v>
      </c>
      <c r="I98" s="11">
        <v>2889</v>
      </c>
      <c r="J98" s="11">
        <v>76</v>
      </c>
      <c r="K98" s="53">
        <f t="shared" si="19"/>
        <v>0.08561035687689753</v>
      </c>
      <c r="L98" s="53">
        <f t="shared" si="20"/>
        <v>0.08561035687689753</v>
      </c>
      <c r="M98" s="11">
        <f t="shared" si="15"/>
        <v>11680.829708932753</v>
      </c>
      <c r="N98" s="11">
        <f t="shared" si="16"/>
        <v>8480.093676814988</v>
      </c>
      <c r="O98" s="11">
        <f t="shared" si="17"/>
        <v>6004.349280695885</v>
      </c>
      <c r="Q98" s="2">
        <v>34914</v>
      </c>
      <c r="R98" s="2">
        <v>25347</v>
      </c>
      <c r="S98" s="2">
        <v>17947</v>
      </c>
      <c r="T98" s="7" t="s">
        <v>247</v>
      </c>
    </row>
    <row r="99" spans="1:20" ht="19.5" customHeight="1">
      <c r="A99" s="5">
        <v>94</v>
      </c>
      <c r="B99" s="44" t="s">
        <v>71</v>
      </c>
      <c r="C99" s="37">
        <f t="shared" si="13"/>
        <v>5951</v>
      </c>
      <c r="D99" s="11">
        <v>5</v>
      </c>
      <c r="E99" s="25">
        <v>1</v>
      </c>
      <c r="F99" s="16">
        <f t="shared" si="14"/>
        <v>5945</v>
      </c>
      <c r="G99" s="12">
        <v>1491</v>
      </c>
      <c r="H99" s="12">
        <f t="shared" si="18"/>
        <v>4454</v>
      </c>
      <c r="I99" s="11">
        <v>4291</v>
      </c>
      <c r="J99" s="11">
        <v>163</v>
      </c>
      <c r="K99" s="53">
        <f t="shared" si="19"/>
        <v>0.1849112885684989</v>
      </c>
      <c r="L99" s="53">
        <f t="shared" si="20"/>
        <v>0.18472485473697295</v>
      </c>
      <c r="M99" s="11">
        <f t="shared" si="15"/>
        <v>5407.9986556881195</v>
      </c>
      <c r="N99" s="11">
        <f t="shared" si="16"/>
        <v>3553.3523777516384</v>
      </c>
      <c r="O99" s="11">
        <f t="shared" si="17"/>
        <v>2605.550883095038</v>
      </c>
      <c r="Q99" s="2">
        <v>32183</v>
      </c>
      <c r="R99" s="2">
        <v>21146</v>
      </c>
      <c r="S99" s="2">
        <v>15490</v>
      </c>
      <c r="T99" s="7" t="s">
        <v>248</v>
      </c>
    </row>
    <row r="100" spans="1:20" ht="19.5" customHeight="1">
      <c r="A100" s="32">
        <v>95</v>
      </c>
      <c r="B100" s="47" t="s">
        <v>72</v>
      </c>
      <c r="C100" s="41">
        <f t="shared" si="13"/>
        <v>1280</v>
      </c>
      <c r="D100" s="30">
        <v>7</v>
      </c>
      <c r="E100" s="31">
        <v>1</v>
      </c>
      <c r="F100" s="34">
        <f t="shared" si="14"/>
        <v>1272</v>
      </c>
      <c r="G100" s="30">
        <v>169</v>
      </c>
      <c r="H100" s="30">
        <f t="shared" si="18"/>
        <v>1103</v>
      </c>
      <c r="I100" s="30">
        <v>1082</v>
      </c>
      <c r="J100" s="30">
        <v>21</v>
      </c>
      <c r="K100" s="54">
        <f t="shared" si="19"/>
        <v>0.03224018941111279</v>
      </c>
      <c r="L100" s="54">
        <f t="shared" si="20"/>
        <v>0.03203868822729333</v>
      </c>
      <c r="M100" s="30">
        <f t="shared" si="15"/>
        <v>31017.1875</v>
      </c>
      <c r="N100" s="30">
        <f t="shared" si="16"/>
        <v>12630.46875</v>
      </c>
      <c r="O100" s="30">
        <f t="shared" si="17"/>
        <v>5881.2893081761</v>
      </c>
      <c r="Q100" s="2">
        <v>39702</v>
      </c>
      <c r="R100" s="2">
        <v>16167</v>
      </c>
      <c r="S100" s="2">
        <v>7481</v>
      </c>
      <c r="T100" s="7" t="s">
        <v>249</v>
      </c>
    </row>
    <row r="101" spans="1:20" ht="19.5" customHeight="1">
      <c r="A101" s="5">
        <v>96</v>
      </c>
      <c r="B101" s="44" t="s">
        <v>73</v>
      </c>
      <c r="C101" s="17">
        <f t="shared" si="13"/>
        <v>1362</v>
      </c>
      <c r="D101" s="11">
        <v>58</v>
      </c>
      <c r="E101" s="25">
        <v>20</v>
      </c>
      <c r="F101" s="16">
        <f t="shared" si="14"/>
        <v>1284</v>
      </c>
      <c r="G101" s="11">
        <v>177</v>
      </c>
      <c r="H101" s="11">
        <f t="shared" si="18"/>
        <v>1107</v>
      </c>
      <c r="I101" s="11">
        <v>1080</v>
      </c>
      <c r="J101" s="11">
        <v>27</v>
      </c>
      <c r="K101" s="53">
        <f t="shared" si="19"/>
        <v>0.049584971603320226</v>
      </c>
      <c r="L101" s="53">
        <f t="shared" si="20"/>
        <v>0.04674530362603757</v>
      </c>
      <c r="M101" s="11">
        <f t="shared" si="15"/>
        <v>20167.40088105727</v>
      </c>
      <c r="N101" s="11">
        <f t="shared" si="16"/>
        <v>13944.199706314244</v>
      </c>
      <c r="O101" s="11">
        <f t="shared" si="17"/>
        <v>1904.9844236760125</v>
      </c>
      <c r="Q101" s="2">
        <v>27468</v>
      </c>
      <c r="R101" s="2">
        <v>18992</v>
      </c>
      <c r="S101" s="2">
        <v>2446</v>
      </c>
      <c r="T101" s="7" t="s">
        <v>250</v>
      </c>
    </row>
    <row r="102" spans="1:20" ht="19.5" customHeight="1">
      <c r="A102" s="8">
        <v>97</v>
      </c>
      <c r="B102" s="44" t="s">
        <v>74</v>
      </c>
      <c r="C102" s="17">
        <f t="shared" si="13"/>
        <v>2715</v>
      </c>
      <c r="D102" s="11">
        <v>456</v>
      </c>
      <c r="E102" s="25">
        <v>220</v>
      </c>
      <c r="F102" s="16">
        <f t="shared" si="14"/>
        <v>2039</v>
      </c>
      <c r="G102" s="15">
        <v>333</v>
      </c>
      <c r="H102" s="15">
        <f t="shared" si="18"/>
        <v>1706</v>
      </c>
      <c r="I102" s="15">
        <v>1679</v>
      </c>
      <c r="J102" s="15">
        <v>27</v>
      </c>
      <c r="K102" s="56">
        <f t="shared" si="19"/>
        <v>0.046469037757162907</v>
      </c>
      <c r="L102" s="56">
        <f t="shared" si="20"/>
        <v>0.03489884640399822</v>
      </c>
      <c r="M102" s="15">
        <f t="shared" si="15"/>
        <v>21519.705340699817</v>
      </c>
      <c r="N102" s="15">
        <f t="shared" si="16"/>
        <v>8880.294659300183</v>
      </c>
      <c r="O102" s="15">
        <f t="shared" si="17"/>
        <v>7174.595389897008</v>
      </c>
      <c r="Q102" s="2">
        <v>58426</v>
      </c>
      <c r="R102" s="2">
        <v>24110</v>
      </c>
      <c r="S102" s="2">
        <v>14629</v>
      </c>
      <c r="T102" s="7" t="s">
        <v>251</v>
      </c>
    </row>
    <row r="103" spans="1:20" ht="19.5" customHeight="1">
      <c r="A103" s="8">
        <v>98</v>
      </c>
      <c r="B103" s="44" t="s">
        <v>75</v>
      </c>
      <c r="C103" s="37">
        <f t="shared" si="13"/>
        <v>14103</v>
      </c>
      <c r="D103" s="11">
        <v>724</v>
      </c>
      <c r="E103" s="25">
        <v>163</v>
      </c>
      <c r="F103" s="16">
        <f t="shared" si="14"/>
        <v>13216</v>
      </c>
      <c r="G103" s="15">
        <v>820</v>
      </c>
      <c r="H103" s="15">
        <f t="shared" si="18"/>
        <v>12396</v>
      </c>
      <c r="I103" s="15">
        <v>11465</v>
      </c>
      <c r="J103" s="15">
        <v>931</v>
      </c>
      <c r="K103" s="56">
        <f t="shared" si="19"/>
        <v>0.1629952383153807</v>
      </c>
      <c r="L103" s="56">
        <f t="shared" si="20"/>
        <v>0.15274374739956545</v>
      </c>
      <c r="M103" s="15">
        <f t="shared" si="15"/>
        <v>6135.148549953911</v>
      </c>
      <c r="N103" s="15">
        <f t="shared" si="16"/>
        <v>4357.22895837765</v>
      </c>
      <c r="O103" s="15">
        <f t="shared" si="17"/>
        <v>2677.4364406779664</v>
      </c>
      <c r="Q103" s="2">
        <v>86524</v>
      </c>
      <c r="R103" s="2">
        <v>61450</v>
      </c>
      <c r="S103" s="2">
        <v>35385</v>
      </c>
      <c r="T103" s="7" t="s">
        <v>252</v>
      </c>
    </row>
    <row r="104" spans="1:20" ht="19.5" customHeight="1">
      <c r="A104" s="8">
        <v>99</v>
      </c>
      <c r="B104" s="44" t="s">
        <v>76</v>
      </c>
      <c r="C104" s="37">
        <f t="shared" si="13"/>
        <v>5660</v>
      </c>
      <c r="D104" s="11">
        <v>153</v>
      </c>
      <c r="E104" s="25">
        <v>51</v>
      </c>
      <c r="F104" s="16">
        <f t="shared" si="14"/>
        <v>5456</v>
      </c>
      <c r="G104" s="11">
        <v>222</v>
      </c>
      <c r="H104" s="11">
        <f t="shared" si="18"/>
        <v>5234</v>
      </c>
      <c r="I104" s="11">
        <v>4154</v>
      </c>
      <c r="J104" s="11">
        <v>1080</v>
      </c>
      <c r="K104" s="53">
        <f t="shared" si="19"/>
        <v>0.10099027567133553</v>
      </c>
      <c r="L104" s="53">
        <f t="shared" si="20"/>
        <v>0.09735034347399411</v>
      </c>
      <c r="M104" s="11">
        <f t="shared" si="15"/>
        <v>9901.943462897525</v>
      </c>
      <c r="N104" s="11">
        <f t="shared" si="16"/>
        <v>6745.053003533569</v>
      </c>
      <c r="O104" s="11">
        <f t="shared" si="17"/>
        <v>1633.4310850439883</v>
      </c>
      <c r="Q104" s="2">
        <v>56045</v>
      </c>
      <c r="R104" s="2">
        <v>38177</v>
      </c>
      <c r="S104" s="2">
        <v>8912</v>
      </c>
      <c r="T104" s="7" t="s">
        <v>253</v>
      </c>
    </row>
    <row r="105" spans="1:20" ht="19.5" customHeight="1">
      <c r="A105" s="20">
        <v>100</v>
      </c>
      <c r="B105" s="47" t="s">
        <v>77</v>
      </c>
      <c r="C105" s="41">
        <f t="shared" si="13"/>
        <v>20327</v>
      </c>
      <c r="D105" s="30">
        <v>4039</v>
      </c>
      <c r="E105" s="31">
        <v>1460</v>
      </c>
      <c r="F105" s="34">
        <f t="shared" si="14"/>
        <v>14828</v>
      </c>
      <c r="G105" s="30">
        <v>879</v>
      </c>
      <c r="H105" s="30">
        <f t="shared" si="18"/>
        <v>13949</v>
      </c>
      <c r="I105" s="30">
        <v>12897</v>
      </c>
      <c r="J105" s="30">
        <v>1052</v>
      </c>
      <c r="K105" s="54">
        <f t="shared" si="19"/>
        <v>0.19818265134009963</v>
      </c>
      <c r="L105" s="54">
        <f t="shared" si="20"/>
        <v>0.14456891592812504</v>
      </c>
      <c r="M105" s="30">
        <f t="shared" si="15"/>
        <v>5045.85034682934</v>
      </c>
      <c r="N105" s="30">
        <f t="shared" si="16"/>
        <v>2333.349731883701</v>
      </c>
      <c r="O105" s="30">
        <f t="shared" si="17"/>
        <v>1840.97653088751</v>
      </c>
      <c r="Q105" s="2">
        <v>102567</v>
      </c>
      <c r="R105" s="2">
        <v>47430</v>
      </c>
      <c r="S105" s="2">
        <v>27298</v>
      </c>
      <c r="T105" s="7" t="s">
        <v>254</v>
      </c>
    </row>
    <row r="106" spans="1:20" ht="19.5" customHeight="1">
      <c r="A106" s="8">
        <v>101</v>
      </c>
      <c r="B106" s="44" t="s">
        <v>78</v>
      </c>
      <c r="C106" s="37">
        <f t="shared" si="13"/>
        <v>4409</v>
      </c>
      <c r="D106" s="11">
        <v>233</v>
      </c>
      <c r="E106" s="25">
        <v>154</v>
      </c>
      <c r="F106" s="16">
        <f t="shared" si="14"/>
        <v>4022</v>
      </c>
      <c r="G106" s="11">
        <v>322</v>
      </c>
      <c r="H106" s="11">
        <f t="shared" si="18"/>
        <v>3700</v>
      </c>
      <c r="I106" s="11">
        <v>3496</v>
      </c>
      <c r="J106" s="11">
        <v>204</v>
      </c>
      <c r="K106" s="53">
        <f t="shared" si="19"/>
        <v>0.10730626947040499</v>
      </c>
      <c r="L106" s="53">
        <f t="shared" si="20"/>
        <v>0.09788746105919004</v>
      </c>
      <c r="M106" s="11">
        <f t="shared" si="15"/>
        <v>9319.119981855296</v>
      </c>
      <c r="N106" s="11">
        <f t="shared" si="16"/>
        <v>4818.779768655024</v>
      </c>
      <c r="O106" s="11">
        <f t="shared" si="17"/>
        <v>2636.2506215813028</v>
      </c>
      <c r="Q106" s="2">
        <v>41088</v>
      </c>
      <c r="R106" s="2">
        <v>21246</v>
      </c>
      <c r="S106" s="2">
        <v>10603</v>
      </c>
      <c r="T106" s="7" t="s">
        <v>255</v>
      </c>
    </row>
    <row r="107" spans="1:20" ht="19.5" customHeight="1">
      <c r="A107" s="8">
        <v>102</v>
      </c>
      <c r="B107" s="44" t="s">
        <v>79</v>
      </c>
      <c r="C107" s="37">
        <f t="shared" si="13"/>
        <v>12620</v>
      </c>
      <c r="D107" s="11">
        <v>4078</v>
      </c>
      <c r="E107" s="25">
        <v>951</v>
      </c>
      <c r="F107" s="16">
        <f t="shared" si="14"/>
        <v>7591</v>
      </c>
      <c r="G107" s="15">
        <v>855</v>
      </c>
      <c r="H107" s="15">
        <f t="shared" si="18"/>
        <v>6736</v>
      </c>
      <c r="I107" s="15">
        <v>6338</v>
      </c>
      <c r="J107" s="15">
        <v>398</v>
      </c>
      <c r="K107" s="56">
        <f t="shared" si="19"/>
        <v>0.21586302447701966</v>
      </c>
      <c r="L107" s="56">
        <f t="shared" si="20"/>
        <v>0.12984280656141492</v>
      </c>
      <c r="M107" s="15">
        <f t="shared" si="15"/>
        <v>4632.56735340729</v>
      </c>
      <c r="N107" s="15">
        <f t="shared" si="16"/>
        <v>3292.313787638669</v>
      </c>
      <c r="O107" s="15">
        <f t="shared" si="17"/>
        <v>2094.71742853379</v>
      </c>
      <c r="Q107" s="2">
        <v>58463</v>
      </c>
      <c r="R107" s="2">
        <v>41549</v>
      </c>
      <c r="S107" s="2">
        <v>15901</v>
      </c>
      <c r="T107" s="7" t="s">
        <v>256</v>
      </c>
    </row>
    <row r="108" spans="1:20" ht="19.5" customHeight="1">
      <c r="A108" s="8">
        <v>103</v>
      </c>
      <c r="B108" s="23" t="s">
        <v>144</v>
      </c>
      <c r="C108" s="17">
        <v>0</v>
      </c>
      <c r="D108" s="11">
        <v>0</v>
      </c>
      <c r="E108" s="37">
        <v>0</v>
      </c>
      <c r="F108" s="16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Q108" s="2">
        <v>9924</v>
      </c>
      <c r="R108" s="2">
        <v>0</v>
      </c>
      <c r="S108" s="2">
        <v>0</v>
      </c>
      <c r="T108" s="7" t="s">
        <v>257</v>
      </c>
    </row>
    <row r="109" spans="1:20" ht="19.5" customHeight="1">
      <c r="A109" s="8">
        <v>104</v>
      </c>
      <c r="B109" s="44" t="s">
        <v>80</v>
      </c>
      <c r="C109" s="17">
        <v>0</v>
      </c>
      <c r="D109" s="18">
        <v>0</v>
      </c>
      <c r="E109" s="40">
        <v>0</v>
      </c>
      <c r="F109" s="34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Q109" s="2">
        <v>20324</v>
      </c>
      <c r="R109" s="2">
        <v>6960</v>
      </c>
      <c r="S109" s="2">
        <v>1877</v>
      </c>
      <c r="T109" s="7" t="s">
        <v>258</v>
      </c>
    </row>
    <row r="110" spans="1:19" ht="19.5" customHeight="1">
      <c r="A110" s="3"/>
      <c r="B110" s="48" t="s">
        <v>97</v>
      </c>
      <c r="C110" s="26">
        <f aca="true" t="shared" si="21" ref="C110:J110">SUM(C6:C109)</f>
        <v>408237</v>
      </c>
      <c r="D110" s="19">
        <f>SUM(D6:D109)</f>
        <v>48058</v>
      </c>
      <c r="E110" s="26">
        <f>SUM(E6:E109)</f>
        <v>29356</v>
      </c>
      <c r="F110" s="19">
        <f t="shared" si="21"/>
        <v>330823</v>
      </c>
      <c r="G110" s="19">
        <f>SUM(G6:G109)</f>
        <v>32166</v>
      </c>
      <c r="H110" s="19">
        <f>SUM(H6:H109)</f>
        <v>298657</v>
      </c>
      <c r="I110" s="19">
        <f t="shared" si="21"/>
        <v>286664</v>
      </c>
      <c r="J110" s="19">
        <f t="shared" si="21"/>
        <v>11993</v>
      </c>
      <c r="K110" s="54">
        <f>C110/Q110</f>
        <v>0.08371672679629621</v>
      </c>
      <c r="L110" s="54">
        <f>F110/Q110</f>
        <v>0.0678415202662451</v>
      </c>
      <c r="M110" s="30">
        <f>(Q110/C110)*1000</f>
        <v>11945.044177769287</v>
      </c>
      <c r="N110" s="30">
        <f>(R110/C110)*1000</f>
        <v>6768.18122806115</v>
      </c>
      <c r="O110" s="30">
        <f>(S110/F110)*1000</f>
        <v>3809.6383866901633</v>
      </c>
      <c r="Q110" s="2">
        <v>4876409</v>
      </c>
      <c r="R110" s="2">
        <v>2763022</v>
      </c>
      <c r="S110" s="2">
        <v>1260316</v>
      </c>
    </row>
    <row r="111" spans="4:15" ht="19.5" customHeight="1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ht="13.5">
      <c r="D112" s="9"/>
    </row>
  </sheetData>
  <mergeCells count="23">
    <mergeCell ref="A2:B5"/>
    <mergeCell ref="C2:C5"/>
    <mergeCell ref="D2:D5"/>
    <mergeCell ref="I3:J3"/>
    <mergeCell ref="G3:G5"/>
    <mergeCell ref="I4:I5"/>
    <mergeCell ref="J4:J5"/>
    <mergeCell ref="H3:H5"/>
    <mergeCell ref="P3:P5"/>
    <mergeCell ref="W3:W5"/>
    <mergeCell ref="Q2:Q5"/>
    <mergeCell ref="R2:R5"/>
    <mergeCell ref="S2:S5"/>
    <mergeCell ref="X3:X5"/>
    <mergeCell ref="A1:B1"/>
    <mergeCell ref="K3:K5"/>
    <mergeCell ref="L3:L5"/>
    <mergeCell ref="M3:M5"/>
    <mergeCell ref="N3:N5"/>
    <mergeCell ref="O3:O5"/>
    <mergeCell ref="K2:O2"/>
    <mergeCell ref="E2:E5"/>
    <mergeCell ref="F2:F5"/>
  </mergeCells>
  <printOptions/>
  <pageMargins left="0.75" right="0.75" top="1" bottom="1" header="0.512" footer="0.512"/>
  <pageSetup fitToHeight="3" fitToWidth="1" horizontalDpi="600" verticalDpi="600" orientation="portrait" paperSize="9" scale="3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"/>
  <sheetViews>
    <sheetView view="pageBreakPreview" zoomScale="60" workbookViewId="0" topLeftCell="A33">
      <selection activeCell="C35" sqref="C35"/>
    </sheetView>
  </sheetViews>
  <sheetFormatPr defaultColWidth="9.00390625" defaultRowHeight="13.5"/>
  <cols>
    <col min="1" max="1" width="8.625" style="70" customWidth="1"/>
    <col min="2" max="2" width="50.625" style="58" customWidth="1"/>
    <col min="3" max="3" width="20.625" style="57" customWidth="1"/>
    <col min="4" max="15" width="20.625" style="58" customWidth="1"/>
    <col min="16" max="16384" width="9.00390625" style="58" customWidth="1"/>
  </cols>
  <sheetData>
    <row r="1" spans="1:2" ht="39.75" customHeight="1">
      <c r="A1" s="160" t="s">
        <v>259</v>
      </c>
      <c r="B1" s="160"/>
    </row>
    <row r="2" spans="1:2" ht="39.75" customHeight="1">
      <c r="A2" s="162" t="s">
        <v>260</v>
      </c>
      <c r="B2" s="162"/>
    </row>
    <row r="3" spans="1:19" ht="39.75" customHeight="1">
      <c r="A3" s="174" t="s">
        <v>142</v>
      </c>
      <c r="B3" s="175"/>
      <c r="C3" s="181" t="s">
        <v>143</v>
      </c>
      <c r="D3" s="182" t="s">
        <v>130</v>
      </c>
      <c r="E3" s="165" t="s">
        <v>263</v>
      </c>
      <c r="F3" s="165" t="s">
        <v>264</v>
      </c>
      <c r="G3" s="59"/>
      <c r="H3" s="59"/>
      <c r="I3" s="59"/>
      <c r="J3" s="60"/>
      <c r="K3" s="185" t="s">
        <v>129</v>
      </c>
      <c r="L3" s="186"/>
      <c r="M3" s="186"/>
      <c r="N3" s="186"/>
      <c r="O3" s="187"/>
      <c r="Q3" s="180" t="s">
        <v>154</v>
      </c>
      <c r="R3" s="180" t="s">
        <v>155</v>
      </c>
      <c r="S3" s="180" t="s">
        <v>156</v>
      </c>
    </row>
    <row r="4" spans="1:19" ht="39.75" customHeight="1">
      <c r="A4" s="176"/>
      <c r="B4" s="177"/>
      <c r="C4" s="181"/>
      <c r="D4" s="183"/>
      <c r="E4" s="166"/>
      <c r="F4" s="166"/>
      <c r="G4" s="170" t="s">
        <v>131</v>
      </c>
      <c r="H4" s="173" t="s">
        <v>132</v>
      </c>
      <c r="I4" s="168"/>
      <c r="J4" s="169"/>
      <c r="K4" s="161" t="s">
        <v>140</v>
      </c>
      <c r="L4" s="161" t="s">
        <v>136</v>
      </c>
      <c r="M4" s="161" t="s">
        <v>137</v>
      </c>
      <c r="N4" s="161" t="s">
        <v>138</v>
      </c>
      <c r="O4" s="161" t="s">
        <v>139</v>
      </c>
      <c r="Q4" s="180"/>
      <c r="R4" s="180"/>
      <c r="S4" s="180"/>
    </row>
    <row r="5" spans="1:19" ht="39.75" customHeight="1">
      <c r="A5" s="176"/>
      <c r="B5" s="177"/>
      <c r="C5" s="181"/>
      <c r="D5" s="183"/>
      <c r="E5" s="166"/>
      <c r="F5" s="166"/>
      <c r="G5" s="170"/>
      <c r="H5" s="170"/>
      <c r="I5" s="170" t="s">
        <v>81</v>
      </c>
      <c r="J5" s="171" t="s">
        <v>82</v>
      </c>
      <c r="K5" s="161"/>
      <c r="L5" s="161"/>
      <c r="M5" s="161"/>
      <c r="N5" s="161"/>
      <c r="O5" s="161"/>
      <c r="Q5" s="180"/>
      <c r="R5" s="180"/>
      <c r="S5" s="180"/>
    </row>
    <row r="6" spans="1:19" ht="39.75" customHeight="1">
      <c r="A6" s="178"/>
      <c r="B6" s="179"/>
      <c r="C6" s="181"/>
      <c r="D6" s="184"/>
      <c r="E6" s="167"/>
      <c r="F6" s="167"/>
      <c r="G6" s="170"/>
      <c r="H6" s="170"/>
      <c r="I6" s="170"/>
      <c r="J6" s="172"/>
      <c r="K6" s="161"/>
      <c r="L6" s="161"/>
      <c r="M6" s="161"/>
      <c r="N6" s="161"/>
      <c r="O6" s="161"/>
      <c r="Q6" s="180"/>
      <c r="R6" s="180"/>
      <c r="S6" s="180"/>
    </row>
    <row r="7" spans="1:19" ht="39.75" customHeight="1">
      <c r="A7" s="61">
        <v>1</v>
      </c>
      <c r="B7" s="62" t="s">
        <v>265</v>
      </c>
      <c r="C7" s="72">
        <v>40375</v>
      </c>
      <c r="D7" s="73">
        <v>20016</v>
      </c>
      <c r="E7" s="74">
        <v>18070</v>
      </c>
      <c r="F7" s="75">
        <v>2289</v>
      </c>
      <c r="G7" s="76">
        <v>290</v>
      </c>
      <c r="H7" s="76">
        <f>I7+J7</f>
        <v>1999</v>
      </c>
      <c r="I7" s="76">
        <v>1083</v>
      </c>
      <c r="J7" s="76">
        <v>916</v>
      </c>
      <c r="K7" s="77">
        <f>C7/Q7</f>
        <v>0.30040699101941204</v>
      </c>
      <c r="L7" s="77">
        <f>F7/Q7</f>
        <v>0.017031123280332735</v>
      </c>
      <c r="M7" s="76">
        <f>(Q7/C7)*1000</f>
        <v>3328.8173374613</v>
      </c>
      <c r="N7" s="76">
        <f>(R7/C7)*1000</f>
        <v>1803.69040247678</v>
      </c>
      <c r="O7" s="76">
        <f>(S7/F7)*1000</f>
        <v>2564.875491480996</v>
      </c>
      <c r="Q7" s="58">
        <v>134401</v>
      </c>
      <c r="R7" s="58">
        <v>72824</v>
      </c>
      <c r="S7" s="58">
        <v>5871</v>
      </c>
    </row>
    <row r="8" spans="1:19" ht="39.75" customHeight="1">
      <c r="A8" s="63">
        <v>2</v>
      </c>
      <c r="B8" s="64" t="s">
        <v>98</v>
      </c>
      <c r="C8" s="72">
        <v>668</v>
      </c>
      <c r="D8" s="73">
        <v>275</v>
      </c>
      <c r="E8" s="78">
        <v>66</v>
      </c>
      <c r="F8" s="79">
        <v>327</v>
      </c>
      <c r="G8" s="73">
        <v>37</v>
      </c>
      <c r="H8" s="73">
        <f aca="true" t="shared" si="0" ref="H8:H38">I8+J8</f>
        <v>290</v>
      </c>
      <c r="I8" s="73">
        <v>243</v>
      </c>
      <c r="J8" s="73">
        <v>47</v>
      </c>
      <c r="K8" s="80">
        <f aca="true" t="shared" si="1" ref="K8:K18">C8/Q8</f>
        <v>0.04284248332478194</v>
      </c>
      <c r="L8" s="80">
        <f aca="true" t="shared" si="2" ref="L8:L18">F8/Q8</f>
        <v>0.020972293483837865</v>
      </c>
      <c r="M8" s="81">
        <f aca="true" t="shared" si="3" ref="M8:M38">(Q8/C8)*1000</f>
        <v>23341.31736526946</v>
      </c>
      <c r="N8" s="81">
        <f aca="true" t="shared" si="4" ref="N8:N38">(R8/C8)*1000</f>
        <v>14233.532934131736</v>
      </c>
      <c r="O8" s="81">
        <f aca="true" t="shared" si="5" ref="O8:O38">(S8/F8)*1000</f>
        <v>7437.308868501529</v>
      </c>
      <c r="Q8" s="58">
        <v>15592</v>
      </c>
      <c r="R8" s="58">
        <v>9508</v>
      </c>
      <c r="S8" s="58">
        <v>2432</v>
      </c>
    </row>
    <row r="9" spans="1:19" ht="39.75" customHeight="1">
      <c r="A9" s="63">
        <v>3</v>
      </c>
      <c r="B9" s="64" t="s">
        <v>99</v>
      </c>
      <c r="C9" s="72">
        <v>3750</v>
      </c>
      <c r="D9" s="73">
        <v>2075</v>
      </c>
      <c r="E9" s="78">
        <v>1183</v>
      </c>
      <c r="F9" s="79">
        <v>492</v>
      </c>
      <c r="G9" s="82">
        <v>164</v>
      </c>
      <c r="H9" s="82">
        <f t="shared" si="0"/>
        <v>328</v>
      </c>
      <c r="I9" s="73">
        <v>302</v>
      </c>
      <c r="J9" s="73">
        <v>26</v>
      </c>
      <c r="K9" s="80">
        <f t="shared" si="1"/>
        <v>0.14070766575363025</v>
      </c>
      <c r="L9" s="80">
        <f t="shared" si="2"/>
        <v>0.01846084574687629</v>
      </c>
      <c r="M9" s="81">
        <f t="shared" si="3"/>
        <v>7106.933333333333</v>
      </c>
      <c r="N9" s="81">
        <f t="shared" si="4"/>
        <v>4511.466666666666</v>
      </c>
      <c r="O9" s="81">
        <f t="shared" si="5"/>
        <v>12060.975609756097</v>
      </c>
      <c r="Q9" s="58">
        <v>26651</v>
      </c>
      <c r="R9" s="58">
        <v>16918</v>
      </c>
      <c r="S9" s="58">
        <v>5934</v>
      </c>
    </row>
    <row r="10" spans="1:19" ht="39.75" customHeight="1">
      <c r="A10" s="63">
        <v>4</v>
      </c>
      <c r="B10" s="64" t="s">
        <v>100</v>
      </c>
      <c r="C10" s="72">
        <v>540</v>
      </c>
      <c r="D10" s="73">
        <v>16</v>
      </c>
      <c r="E10" s="78">
        <v>4</v>
      </c>
      <c r="F10" s="79">
        <v>520</v>
      </c>
      <c r="G10" s="73">
        <v>64</v>
      </c>
      <c r="H10" s="73">
        <f t="shared" si="0"/>
        <v>456</v>
      </c>
      <c r="I10" s="73">
        <v>451</v>
      </c>
      <c r="J10" s="73">
        <v>5</v>
      </c>
      <c r="K10" s="80">
        <f t="shared" si="1"/>
        <v>0.09095502779181405</v>
      </c>
      <c r="L10" s="80">
        <f t="shared" si="2"/>
        <v>0.0875863230587839</v>
      </c>
      <c r="M10" s="81">
        <f t="shared" si="3"/>
        <v>10994.444444444443</v>
      </c>
      <c r="N10" s="81">
        <f t="shared" si="4"/>
        <v>4264.814814814815</v>
      </c>
      <c r="O10" s="81">
        <f t="shared" si="5"/>
        <v>1290.3846153846155</v>
      </c>
      <c r="Q10" s="58">
        <v>5937</v>
      </c>
      <c r="R10" s="58">
        <v>2303</v>
      </c>
      <c r="S10" s="58">
        <v>671</v>
      </c>
    </row>
    <row r="11" spans="1:19" ht="39.75" customHeight="1">
      <c r="A11" s="63">
        <v>5</v>
      </c>
      <c r="B11" s="64" t="s">
        <v>83</v>
      </c>
      <c r="C11" s="72">
        <v>9713</v>
      </c>
      <c r="D11" s="73">
        <v>377</v>
      </c>
      <c r="E11" s="78">
        <v>303</v>
      </c>
      <c r="F11" s="79">
        <v>9033</v>
      </c>
      <c r="G11" s="73">
        <v>792</v>
      </c>
      <c r="H11" s="73">
        <f t="shared" si="0"/>
        <v>8241</v>
      </c>
      <c r="I11" s="73">
        <v>7700</v>
      </c>
      <c r="J11" s="73">
        <v>541</v>
      </c>
      <c r="K11" s="80">
        <f t="shared" si="1"/>
        <v>0.02943270900314236</v>
      </c>
      <c r="L11" s="80">
        <f t="shared" si="2"/>
        <v>0.027372146651434667</v>
      </c>
      <c r="M11" s="81">
        <f t="shared" si="3"/>
        <v>33975.805621332234</v>
      </c>
      <c r="N11" s="81">
        <f t="shared" si="4"/>
        <v>16491.506228765575</v>
      </c>
      <c r="O11" s="81">
        <f t="shared" si="5"/>
        <v>3036.2005978080374</v>
      </c>
      <c r="Q11" s="58">
        <v>330007</v>
      </c>
      <c r="R11" s="58">
        <v>160182</v>
      </c>
      <c r="S11" s="58">
        <v>27426</v>
      </c>
    </row>
    <row r="12" spans="1:19" ht="39.75" customHeight="1">
      <c r="A12" s="61">
        <v>6</v>
      </c>
      <c r="B12" s="62" t="s">
        <v>101</v>
      </c>
      <c r="C12" s="83">
        <v>7047</v>
      </c>
      <c r="D12" s="76">
        <v>157</v>
      </c>
      <c r="E12" s="74">
        <v>80</v>
      </c>
      <c r="F12" s="84">
        <v>6810</v>
      </c>
      <c r="G12" s="76">
        <v>495</v>
      </c>
      <c r="H12" s="76">
        <f t="shared" si="0"/>
        <v>6315</v>
      </c>
      <c r="I12" s="76">
        <v>6218</v>
      </c>
      <c r="J12" s="76">
        <v>97</v>
      </c>
      <c r="K12" s="85">
        <f t="shared" si="1"/>
        <v>0.15735179189460757</v>
      </c>
      <c r="L12" s="85">
        <f t="shared" si="2"/>
        <v>0.15205984146477616</v>
      </c>
      <c r="M12" s="86">
        <f t="shared" si="3"/>
        <v>6355.186604228749</v>
      </c>
      <c r="N12" s="86">
        <f t="shared" si="4"/>
        <v>2736.4836100468283</v>
      </c>
      <c r="O12" s="86">
        <f t="shared" si="5"/>
        <v>1696.3289280469899</v>
      </c>
      <c r="Q12" s="58">
        <v>44785</v>
      </c>
      <c r="R12" s="58">
        <v>19284</v>
      </c>
      <c r="S12" s="58">
        <v>11552</v>
      </c>
    </row>
    <row r="13" spans="1:19" ht="39.75" customHeight="1">
      <c r="A13" s="63">
        <v>7</v>
      </c>
      <c r="B13" s="64" t="s">
        <v>102</v>
      </c>
      <c r="C13" s="72">
        <v>11958</v>
      </c>
      <c r="D13" s="73">
        <v>537</v>
      </c>
      <c r="E13" s="78">
        <v>326</v>
      </c>
      <c r="F13" s="79">
        <v>11095</v>
      </c>
      <c r="G13" s="73">
        <v>1148</v>
      </c>
      <c r="H13" s="73">
        <f t="shared" si="0"/>
        <v>9947</v>
      </c>
      <c r="I13" s="73">
        <v>9879</v>
      </c>
      <c r="J13" s="73">
        <v>68</v>
      </c>
      <c r="K13" s="80">
        <f t="shared" si="1"/>
        <v>0.040411618593805446</v>
      </c>
      <c r="L13" s="80">
        <f t="shared" si="2"/>
        <v>0.037495142021932715</v>
      </c>
      <c r="M13" s="81">
        <f t="shared" si="3"/>
        <v>24745.358755644756</v>
      </c>
      <c r="N13" s="81">
        <f t="shared" si="4"/>
        <v>8321.876567987958</v>
      </c>
      <c r="O13" s="81">
        <f t="shared" si="5"/>
        <v>3793.7809824245155</v>
      </c>
      <c r="Q13" s="58">
        <v>295905</v>
      </c>
      <c r="R13" s="58">
        <v>99513</v>
      </c>
      <c r="S13" s="58">
        <v>42092</v>
      </c>
    </row>
    <row r="14" spans="1:19" ht="39.75" customHeight="1">
      <c r="A14" s="63">
        <v>8</v>
      </c>
      <c r="B14" s="64" t="s">
        <v>103</v>
      </c>
      <c r="C14" s="87">
        <v>7744</v>
      </c>
      <c r="D14" s="73">
        <v>0</v>
      </c>
      <c r="E14" s="78">
        <v>0</v>
      </c>
      <c r="F14" s="88">
        <v>7744</v>
      </c>
      <c r="G14" s="73">
        <v>86</v>
      </c>
      <c r="H14" s="73">
        <f t="shared" si="0"/>
        <v>7658</v>
      </c>
      <c r="I14" s="73">
        <v>7649</v>
      </c>
      <c r="J14" s="73">
        <v>9</v>
      </c>
      <c r="K14" s="80">
        <f t="shared" si="1"/>
        <v>0.021327340526904284</v>
      </c>
      <c r="L14" s="80">
        <f t="shared" si="2"/>
        <v>0.021327340526904284</v>
      </c>
      <c r="M14" s="81">
        <f t="shared" si="3"/>
        <v>46888.17148760331</v>
      </c>
      <c r="N14" s="81">
        <f t="shared" si="4"/>
        <v>18870.480371900827</v>
      </c>
      <c r="O14" s="81">
        <f t="shared" si="5"/>
        <v>5006.844008264463</v>
      </c>
      <c r="Q14" s="58">
        <v>363102</v>
      </c>
      <c r="R14" s="58">
        <v>146133</v>
      </c>
      <c r="S14" s="58">
        <v>38773</v>
      </c>
    </row>
    <row r="15" spans="1:19" ht="39.75" customHeight="1">
      <c r="A15" s="63">
        <v>9</v>
      </c>
      <c r="B15" s="64" t="s">
        <v>104</v>
      </c>
      <c r="C15" s="87">
        <v>630</v>
      </c>
      <c r="D15" s="73">
        <v>0</v>
      </c>
      <c r="E15" s="78">
        <v>0</v>
      </c>
      <c r="F15" s="88">
        <v>630</v>
      </c>
      <c r="G15" s="73">
        <v>65</v>
      </c>
      <c r="H15" s="73">
        <f t="shared" si="0"/>
        <v>565</v>
      </c>
      <c r="I15" s="73">
        <v>563</v>
      </c>
      <c r="J15" s="73">
        <v>2</v>
      </c>
      <c r="K15" s="80">
        <f t="shared" si="1"/>
        <v>0.24119448698315468</v>
      </c>
      <c r="L15" s="80">
        <f t="shared" si="2"/>
        <v>0.24119448698315468</v>
      </c>
      <c r="M15" s="81">
        <f t="shared" si="3"/>
        <v>4146.0317460317465</v>
      </c>
      <c r="N15" s="81">
        <f t="shared" si="4"/>
        <v>1587.3015873015872</v>
      </c>
      <c r="O15" s="81">
        <f t="shared" si="5"/>
        <v>633.3333333333333</v>
      </c>
      <c r="Q15" s="58">
        <v>2612</v>
      </c>
      <c r="R15" s="58">
        <v>1000</v>
      </c>
      <c r="S15" s="58">
        <v>399</v>
      </c>
    </row>
    <row r="16" spans="1:19" ht="39.75" customHeight="1">
      <c r="A16" s="65">
        <v>10</v>
      </c>
      <c r="B16" s="66" t="s">
        <v>105</v>
      </c>
      <c r="C16" s="89">
        <v>2076</v>
      </c>
      <c r="D16" s="90">
        <v>43</v>
      </c>
      <c r="E16" s="91">
        <v>23</v>
      </c>
      <c r="F16" s="92">
        <v>2010</v>
      </c>
      <c r="G16" s="90">
        <v>226</v>
      </c>
      <c r="H16" s="90">
        <f t="shared" si="0"/>
        <v>1784</v>
      </c>
      <c r="I16" s="90">
        <v>1752</v>
      </c>
      <c r="J16" s="90">
        <v>32</v>
      </c>
      <c r="K16" s="93">
        <f t="shared" si="1"/>
        <v>0.05278547636604033</v>
      </c>
      <c r="L16" s="93">
        <f t="shared" si="2"/>
        <v>0.05110732538330494</v>
      </c>
      <c r="M16" s="94">
        <f t="shared" si="3"/>
        <v>18944.60500963391</v>
      </c>
      <c r="N16" s="94">
        <f t="shared" si="4"/>
        <v>8534.682080924857</v>
      </c>
      <c r="O16" s="94">
        <f t="shared" si="5"/>
        <v>4284.577114427861</v>
      </c>
      <c r="Q16" s="58">
        <v>39329</v>
      </c>
      <c r="R16" s="58">
        <v>17718</v>
      </c>
      <c r="S16" s="58">
        <v>8612</v>
      </c>
    </row>
    <row r="17" spans="1:19" ht="39.75" customHeight="1">
      <c r="A17" s="67">
        <v>11</v>
      </c>
      <c r="B17" s="64" t="s">
        <v>106</v>
      </c>
      <c r="C17" s="72">
        <v>474</v>
      </c>
      <c r="D17" s="73">
        <v>8</v>
      </c>
      <c r="E17" s="78">
        <v>8</v>
      </c>
      <c r="F17" s="79">
        <v>458</v>
      </c>
      <c r="G17" s="73">
        <v>22</v>
      </c>
      <c r="H17" s="73">
        <f t="shared" si="0"/>
        <v>436</v>
      </c>
      <c r="I17" s="73">
        <v>435</v>
      </c>
      <c r="J17" s="73">
        <v>1</v>
      </c>
      <c r="K17" s="80">
        <f t="shared" si="1"/>
        <v>0.04003040283759818</v>
      </c>
      <c r="L17" s="80">
        <f t="shared" si="2"/>
        <v>0.03867916561101258</v>
      </c>
      <c r="M17" s="81">
        <f t="shared" si="3"/>
        <v>24981.012658227846</v>
      </c>
      <c r="N17" s="81">
        <f t="shared" si="4"/>
        <v>7637.130801687764</v>
      </c>
      <c r="O17" s="81">
        <f t="shared" si="5"/>
        <v>3753.2751091703058</v>
      </c>
      <c r="Q17" s="58">
        <v>11841</v>
      </c>
      <c r="R17" s="58">
        <v>3620</v>
      </c>
      <c r="S17" s="58">
        <v>1719</v>
      </c>
    </row>
    <row r="18" spans="1:19" ht="39.75" customHeight="1">
      <c r="A18" s="67">
        <v>12</v>
      </c>
      <c r="B18" s="64" t="s">
        <v>107</v>
      </c>
      <c r="C18" s="72">
        <v>148</v>
      </c>
      <c r="D18" s="73">
        <v>5</v>
      </c>
      <c r="E18" s="78">
        <v>3</v>
      </c>
      <c r="F18" s="79">
        <v>140</v>
      </c>
      <c r="G18" s="73">
        <v>48</v>
      </c>
      <c r="H18" s="73">
        <f t="shared" si="0"/>
        <v>92</v>
      </c>
      <c r="I18" s="73">
        <v>92</v>
      </c>
      <c r="J18" s="73">
        <v>0</v>
      </c>
      <c r="K18" s="80">
        <f t="shared" si="1"/>
        <v>0.05092911218169305</v>
      </c>
      <c r="L18" s="80">
        <f t="shared" si="2"/>
        <v>0.04817618719889883</v>
      </c>
      <c r="M18" s="81">
        <f t="shared" si="3"/>
        <v>19635.135135135137</v>
      </c>
      <c r="N18" s="81">
        <f t="shared" si="4"/>
        <v>8304.054054054055</v>
      </c>
      <c r="O18" s="81">
        <f t="shared" si="5"/>
        <v>3100</v>
      </c>
      <c r="Q18" s="58">
        <v>2906</v>
      </c>
      <c r="R18" s="58">
        <v>1229</v>
      </c>
      <c r="S18" s="58">
        <v>434</v>
      </c>
    </row>
    <row r="19" spans="1:19" ht="39.75" customHeight="1">
      <c r="A19" s="63">
        <v>13</v>
      </c>
      <c r="B19" s="64" t="s">
        <v>108</v>
      </c>
      <c r="C19" s="72">
        <v>3286</v>
      </c>
      <c r="D19" s="73">
        <v>121</v>
      </c>
      <c r="E19" s="78">
        <v>33</v>
      </c>
      <c r="F19" s="79">
        <v>3132</v>
      </c>
      <c r="G19" s="73">
        <v>344</v>
      </c>
      <c r="H19" s="73">
        <f t="shared" si="0"/>
        <v>2788</v>
      </c>
      <c r="I19" s="73">
        <v>2716</v>
      </c>
      <c r="J19" s="73">
        <v>72</v>
      </c>
      <c r="K19" s="80">
        <f>C19/Q19</f>
        <v>0.06723961530591364</v>
      </c>
      <c r="L19" s="80">
        <f>F19/Q19</f>
        <v>0.06408839779005525</v>
      </c>
      <c r="M19" s="81">
        <f t="shared" si="3"/>
        <v>14872.185027388923</v>
      </c>
      <c r="N19" s="81">
        <f t="shared" si="4"/>
        <v>6662.811929397444</v>
      </c>
      <c r="O19" s="81">
        <f t="shared" si="5"/>
        <v>3844.1890166028097</v>
      </c>
      <c r="Q19" s="58">
        <v>48870</v>
      </c>
      <c r="R19" s="58">
        <v>21894</v>
      </c>
      <c r="S19" s="58">
        <v>12040</v>
      </c>
    </row>
    <row r="20" spans="1:19" ht="39.75" customHeight="1">
      <c r="A20" s="63">
        <v>14</v>
      </c>
      <c r="B20" s="64" t="s">
        <v>109</v>
      </c>
      <c r="C20" s="72">
        <v>4905</v>
      </c>
      <c r="D20" s="73">
        <v>63</v>
      </c>
      <c r="E20" s="78">
        <v>17</v>
      </c>
      <c r="F20" s="79">
        <v>4825</v>
      </c>
      <c r="G20" s="73">
        <v>432</v>
      </c>
      <c r="H20" s="73">
        <f t="shared" si="0"/>
        <v>4393</v>
      </c>
      <c r="I20" s="73">
        <v>4355</v>
      </c>
      <c r="J20" s="73">
        <v>38</v>
      </c>
      <c r="K20" s="80">
        <f aca="true" t="shared" si="6" ref="K20:K38">C20/Q20</f>
        <v>0.04721067221067221</v>
      </c>
      <c r="L20" s="80">
        <f aca="true" t="shared" si="7" ref="L20:L38">F20/Q20</f>
        <v>0.04644067144067144</v>
      </c>
      <c r="M20" s="81">
        <f t="shared" si="3"/>
        <v>21181.65137614679</v>
      </c>
      <c r="N20" s="81">
        <f t="shared" si="4"/>
        <v>10221.202854230378</v>
      </c>
      <c r="O20" s="81">
        <f t="shared" si="5"/>
        <v>5778.238341968912</v>
      </c>
      <c r="Q20" s="58">
        <v>103896</v>
      </c>
      <c r="R20" s="58">
        <v>50135</v>
      </c>
      <c r="S20" s="58">
        <v>27880</v>
      </c>
    </row>
    <row r="21" spans="1:19" ht="39.75" customHeight="1">
      <c r="A21" s="63">
        <v>15</v>
      </c>
      <c r="B21" s="64" t="s">
        <v>110</v>
      </c>
      <c r="C21" s="72">
        <v>5808</v>
      </c>
      <c r="D21" s="73">
        <v>15</v>
      </c>
      <c r="E21" s="78">
        <v>3</v>
      </c>
      <c r="F21" s="79">
        <v>5790</v>
      </c>
      <c r="G21" s="73">
        <v>479</v>
      </c>
      <c r="H21" s="73">
        <f t="shared" si="0"/>
        <v>5311</v>
      </c>
      <c r="I21" s="73">
        <v>5109</v>
      </c>
      <c r="J21" s="73">
        <v>202</v>
      </c>
      <c r="K21" s="93">
        <f t="shared" si="6"/>
        <v>0.031599220900751894</v>
      </c>
      <c r="L21" s="93">
        <f t="shared" si="7"/>
        <v>0.03150128943101816</v>
      </c>
      <c r="M21" s="94">
        <f t="shared" si="3"/>
        <v>31646.349862258954</v>
      </c>
      <c r="N21" s="94">
        <f t="shared" si="4"/>
        <v>9406.68044077135</v>
      </c>
      <c r="O21" s="94">
        <f t="shared" si="5"/>
        <v>4408.290155440414</v>
      </c>
      <c r="Q21" s="58">
        <v>183802</v>
      </c>
      <c r="R21" s="58">
        <v>54634</v>
      </c>
      <c r="S21" s="58">
        <v>25524</v>
      </c>
    </row>
    <row r="22" spans="1:19" ht="39.75" customHeight="1">
      <c r="A22" s="61">
        <v>16</v>
      </c>
      <c r="B22" s="62" t="s">
        <v>111</v>
      </c>
      <c r="C22" s="95">
        <v>602</v>
      </c>
      <c r="D22" s="76">
        <v>21</v>
      </c>
      <c r="E22" s="74">
        <v>3</v>
      </c>
      <c r="F22" s="75">
        <v>578</v>
      </c>
      <c r="G22" s="76">
        <v>76</v>
      </c>
      <c r="H22" s="76">
        <f t="shared" si="0"/>
        <v>502</v>
      </c>
      <c r="I22" s="76">
        <v>493</v>
      </c>
      <c r="J22" s="76">
        <v>9</v>
      </c>
      <c r="K22" s="85">
        <f t="shared" si="6"/>
        <v>0.06557734204793028</v>
      </c>
      <c r="L22" s="85">
        <f t="shared" si="7"/>
        <v>0.06296296296296296</v>
      </c>
      <c r="M22" s="86">
        <f t="shared" si="3"/>
        <v>15249.169435215947</v>
      </c>
      <c r="N22" s="86">
        <f t="shared" si="4"/>
        <v>7091.362126245846</v>
      </c>
      <c r="O22" s="86">
        <f t="shared" si="5"/>
        <v>4506.920415224913</v>
      </c>
      <c r="Q22" s="58">
        <v>9180</v>
      </c>
      <c r="R22" s="58">
        <v>4269</v>
      </c>
      <c r="S22" s="58">
        <v>2605</v>
      </c>
    </row>
    <row r="23" spans="1:19" ht="39.75" customHeight="1">
      <c r="A23" s="63">
        <v>17</v>
      </c>
      <c r="B23" s="64" t="s">
        <v>112</v>
      </c>
      <c r="C23" s="72">
        <v>446</v>
      </c>
      <c r="D23" s="73">
        <v>3</v>
      </c>
      <c r="E23" s="78">
        <v>0</v>
      </c>
      <c r="F23" s="79">
        <v>443</v>
      </c>
      <c r="G23" s="73">
        <v>40</v>
      </c>
      <c r="H23" s="73">
        <f t="shared" si="0"/>
        <v>403</v>
      </c>
      <c r="I23" s="73">
        <v>400</v>
      </c>
      <c r="J23" s="73">
        <v>3</v>
      </c>
      <c r="K23" s="80">
        <f t="shared" si="6"/>
        <v>0.034019832189168576</v>
      </c>
      <c r="L23" s="80">
        <f t="shared" si="7"/>
        <v>0.03379099923722349</v>
      </c>
      <c r="M23" s="81">
        <f t="shared" si="3"/>
        <v>29394.618834080717</v>
      </c>
      <c r="N23" s="81">
        <f t="shared" si="4"/>
        <v>12320.627802690582</v>
      </c>
      <c r="O23" s="81">
        <f t="shared" si="5"/>
        <v>7099.322799097065</v>
      </c>
      <c r="Q23" s="58">
        <v>13110</v>
      </c>
      <c r="R23" s="58">
        <v>5495</v>
      </c>
      <c r="S23" s="58">
        <v>3145</v>
      </c>
    </row>
    <row r="24" spans="1:19" ht="39.75" customHeight="1">
      <c r="A24" s="63">
        <v>18</v>
      </c>
      <c r="B24" s="64" t="s">
        <v>113</v>
      </c>
      <c r="C24" s="72">
        <v>6537</v>
      </c>
      <c r="D24" s="73">
        <v>256</v>
      </c>
      <c r="E24" s="78">
        <v>143</v>
      </c>
      <c r="F24" s="79">
        <v>6138</v>
      </c>
      <c r="G24" s="73">
        <v>421</v>
      </c>
      <c r="H24" s="73">
        <f t="shared" si="0"/>
        <v>5717</v>
      </c>
      <c r="I24" s="73">
        <v>5624</v>
      </c>
      <c r="J24" s="73">
        <v>93</v>
      </c>
      <c r="K24" s="80">
        <f t="shared" si="6"/>
        <v>0.057281306683257247</v>
      </c>
      <c r="L24" s="80">
        <f t="shared" si="7"/>
        <v>0.053785017656697715</v>
      </c>
      <c r="M24" s="81">
        <f t="shared" si="3"/>
        <v>17457.702309928103</v>
      </c>
      <c r="N24" s="81">
        <f t="shared" si="4"/>
        <v>7619.397277038397</v>
      </c>
      <c r="O24" s="81">
        <f t="shared" si="5"/>
        <v>4041.2186379928316</v>
      </c>
      <c r="Q24" s="58">
        <v>114121</v>
      </c>
      <c r="R24" s="58">
        <v>49808</v>
      </c>
      <c r="S24" s="58">
        <v>24805</v>
      </c>
    </row>
    <row r="25" spans="1:19" ht="39.75" customHeight="1">
      <c r="A25" s="63">
        <v>19</v>
      </c>
      <c r="B25" s="64" t="s">
        <v>114</v>
      </c>
      <c r="C25" s="72">
        <v>44460</v>
      </c>
      <c r="D25" s="73">
        <v>2819</v>
      </c>
      <c r="E25" s="78">
        <v>837</v>
      </c>
      <c r="F25" s="79">
        <v>40804</v>
      </c>
      <c r="G25" s="73">
        <v>8009</v>
      </c>
      <c r="H25" s="73">
        <f t="shared" si="0"/>
        <v>32795</v>
      </c>
      <c r="I25" s="73">
        <v>30582</v>
      </c>
      <c r="J25" s="73">
        <v>2213</v>
      </c>
      <c r="K25" s="80">
        <f t="shared" si="6"/>
        <v>0.11010673865127912</v>
      </c>
      <c r="L25" s="80">
        <f t="shared" si="7"/>
        <v>0.10105252730379653</v>
      </c>
      <c r="M25" s="81">
        <f t="shared" si="3"/>
        <v>9082.096266306793</v>
      </c>
      <c r="N25" s="81">
        <f t="shared" si="4"/>
        <v>4451.866846603688</v>
      </c>
      <c r="O25" s="81">
        <f t="shared" si="5"/>
        <v>3300.7303205568082</v>
      </c>
      <c r="Q25" s="58">
        <v>403790</v>
      </c>
      <c r="R25" s="58">
        <v>197930</v>
      </c>
      <c r="S25" s="58">
        <v>134683</v>
      </c>
    </row>
    <row r="26" spans="1:19" ht="39.75" customHeight="1">
      <c r="A26" s="68">
        <v>20</v>
      </c>
      <c r="B26" s="66" t="s">
        <v>146</v>
      </c>
      <c r="C26" s="89">
        <v>1410</v>
      </c>
      <c r="D26" s="90">
        <v>0</v>
      </c>
      <c r="E26" s="91">
        <v>0</v>
      </c>
      <c r="F26" s="92">
        <v>1410</v>
      </c>
      <c r="G26" s="90">
        <v>1</v>
      </c>
      <c r="H26" s="90">
        <f t="shared" si="0"/>
        <v>1409</v>
      </c>
      <c r="I26" s="90">
        <v>1407</v>
      </c>
      <c r="J26" s="90">
        <v>2</v>
      </c>
      <c r="K26" s="80">
        <f t="shared" si="6"/>
        <v>0.0129366106080207</v>
      </c>
      <c r="L26" s="80">
        <f t="shared" si="7"/>
        <v>0.0129366106080207</v>
      </c>
      <c r="M26" s="81">
        <f t="shared" si="3"/>
        <v>77300</v>
      </c>
      <c r="N26" s="81">
        <f t="shared" si="4"/>
        <v>50525.53191489362</v>
      </c>
      <c r="O26" s="81">
        <f t="shared" si="5"/>
        <v>5574.468085106383</v>
      </c>
      <c r="Q26" s="58">
        <v>108993</v>
      </c>
      <c r="R26" s="58">
        <v>71241</v>
      </c>
      <c r="S26" s="58">
        <v>7860</v>
      </c>
    </row>
    <row r="27" spans="1:19" ht="39.75" customHeight="1">
      <c r="A27" s="63">
        <v>21</v>
      </c>
      <c r="B27" s="64" t="s">
        <v>115</v>
      </c>
      <c r="C27" s="72">
        <v>2605</v>
      </c>
      <c r="D27" s="73">
        <v>20</v>
      </c>
      <c r="E27" s="78">
        <v>13</v>
      </c>
      <c r="F27" s="79">
        <v>2572</v>
      </c>
      <c r="G27" s="73">
        <v>137</v>
      </c>
      <c r="H27" s="73">
        <f t="shared" si="0"/>
        <v>2435</v>
      </c>
      <c r="I27" s="73">
        <v>2374</v>
      </c>
      <c r="J27" s="73">
        <v>61</v>
      </c>
      <c r="K27" s="85">
        <f t="shared" si="6"/>
        <v>0.08454772646132874</v>
      </c>
      <c r="L27" s="85">
        <f t="shared" si="7"/>
        <v>0.08347668040634838</v>
      </c>
      <c r="M27" s="86">
        <f t="shared" si="3"/>
        <v>11827.63915547025</v>
      </c>
      <c r="N27" s="86">
        <f t="shared" si="4"/>
        <v>7324.376199616123</v>
      </c>
      <c r="O27" s="86">
        <f t="shared" si="5"/>
        <v>3157.076205287714</v>
      </c>
      <c r="Q27" s="58">
        <v>30811</v>
      </c>
      <c r="R27" s="58">
        <v>19080</v>
      </c>
      <c r="S27" s="58">
        <v>8120</v>
      </c>
    </row>
    <row r="28" spans="1:19" ht="39.75" customHeight="1">
      <c r="A28" s="63">
        <v>22</v>
      </c>
      <c r="B28" s="64" t="s">
        <v>116</v>
      </c>
      <c r="C28" s="72">
        <v>83031</v>
      </c>
      <c r="D28" s="73">
        <v>8928</v>
      </c>
      <c r="E28" s="78">
        <v>4525</v>
      </c>
      <c r="F28" s="79">
        <v>69578</v>
      </c>
      <c r="G28" s="73">
        <v>9078</v>
      </c>
      <c r="H28" s="73">
        <f t="shared" si="0"/>
        <v>60500</v>
      </c>
      <c r="I28" s="73">
        <v>58698</v>
      </c>
      <c r="J28" s="73">
        <v>1802</v>
      </c>
      <c r="K28" s="80">
        <f t="shared" si="6"/>
        <v>0.21881127063436848</v>
      </c>
      <c r="L28" s="80">
        <f t="shared" si="7"/>
        <v>0.18335863217591128</v>
      </c>
      <c r="M28" s="81">
        <f t="shared" si="3"/>
        <v>4570.148498753478</v>
      </c>
      <c r="N28" s="81">
        <f t="shared" si="4"/>
        <v>3393.226626199853</v>
      </c>
      <c r="O28" s="81">
        <f t="shared" si="5"/>
        <v>1981.7327316105666</v>
      </c>
      <c r="Q28" s="58">
        <v>379464</v>
      </c>
      <c r="R28" s="58">
        <v>281743</v>
      </c>
      <c r="S28" s="58">
        <v>137885</v>
      </c>
    </row>
    <row r="29" spans="1:19" ht="39.75" customHeight="1">
      <c r="A29" s="63">
        <v>23</v>
      </c>
      <c r="B29" s="64" t="s">
        <v>117</v>
      </c>
      <c r="C29" s="87">
        <v>12326</v>
      </c>
      <c r="D29" s="73">
        <v>130</v>
      </c>
      <c r="E29" s="78">
        <v>36</v>
      </c>
      <c r="F29" s="88">
        <v>12160</v>
      </c>
      <c r="G29" s="73">
        <v>445</v>
      </c>
      <c r="H29" s="73">
        <f t="shared" si="0"/>
        <v>11715</v>
      </c>
      <c r="I29" s="73">
        <v>11489</v>
      </c>
      <c r="J29" s="73">
        <v>226</v>
      </c>
      <c r="K29" s="80">
        <f t="shared" si="6"/>
        <v>0.05984511931638871</v>
      </c>
      <c r="L29" s="80">
        <f t="shared" si="7"/>
        <v>0.05903915713834875</v>
      </c>
      <c r="M29" s="81">
        <f t="shared" si="3"/>
        <v>16709.800421872464</v>
      </c>
      <c r="N29" s="81">
        <f t="shared" si="4"/>
        <v>11531.640434853156</v>
      </c>
      <c r="O29" s="81">
        <f t="shared" si="5"/>
        <v>4863.3223684210525</v>
      </c>
      <c r="Q29" s="58">
        <v>205965</v>
      </c>
      <c r="R29" s="58">
        <v>142139</v>
      </c>
      <c r="S29" s="58">
        <v>59138</v>
      </c>
    </row>
    <row r="30" spans="1:19" ht="39.75" customHeight="1">
      <c r="A30" s="63">
        <v>24</v>
      </c>
      <c r="B30" s="64" t="s">
        <v>118</v>
      </c>
      <c r="C30" s="72">
        <v>3974</v>
      </c>
      <c r="D30" s="73">
        <v>1043</v>
      </c>
      <c r="E30" s="78">
        <v>320</v>
      </c>
      <c r="F30" s="79">
        <v>2611</v>
      </c>
      <c r="G30" s="73">
        <v>990</v>
      </c>
      <c r="H30" s="73">
        <f t="shared" si="0"/>
        <v>1621</v>
      </c>
      <c r="I30" s="96">
        <v>1574</v>
      </c>
      <c r="J30" s="73">
        <v>47</v>
      </c>
      <c r="K30" s="80">
        <f t="shared" si="6"/>
        <v>0.01431123147174486</v>
      </c>
      <c r="L30" s="80">
        <f t="shared" si="7"/>
        <v>0.00940277437662955</v>
      </c>
      <c r="M30" s="81">
        <f t="shared" si="3"/>
        <v>69875.1887267237</v>
      </c>
      <c r="N30" s="81">
        <f t="shared" si="4"/>
        <v>60893.30649219929</v>
      </c>
      <c r="O30" s="81">
        <f t="shared" si="5"/>
        <v>2445.806204519341</v>
      </c>
      <c r="Q30" s="58">
        <v>277684</v>
      </c>
      <c r="R30" s="58">
        <v>241990</v>
      </c>
      <c r="S30" s="58">
        <v>6386</v>
      </c>
    </row>
    <row r="31" spans="1:19" ht="39.75" customHeight="1">
      <c r="A31" s="63">
        <v>25</v>
      </c>
      <c r="B31" s="64" t="s">
        <v>119</v>
      </c>
      <c r="C31" s="72">
        <v>14511</v>
      </c>
      <c r="D31" s="73">
        <v>347</v>
      </c>
      <c r="E31" s="78">
        <v>82</v>
      </c>
      <c r="F31" s="79">
        <v>14082</v>
      </c>
      <c r="G31" s="73">
        <v>1220</v>
      </c>
      <c r="H31" s="73">
        <f t="shared" si="0"/>
        <v>12862</v>
      </c>
      <c r="I31" s="73">
        <v>12536</v>
      </c>
      <c r="J31" s="73">
        <v>326</v>
      </c>
      <c r="K31" s="80">
        <f t="shared" si="6"/>
        <v>0.0524067145312974</v>
      </c>
      <c r="L31" s="80">
        <f t="shared" si="7"/>
        <v>0.050857373994192684</v>
      </c>
      <c r="M31" s="81">
        <f t="shared" si="3"/>
        <v>19081.524360829713</v>
      </c>
      <c r="N31" s="81">
        <f t="shared" si="4"/>
        <v>9565.157466749362</v>
      </c>
      <c r="O31" s="81">
        <f t="shared" si="5"/>
        <v>6570.9416276097145</v>
      </c>
      <c r="Q31" s="58">
        <v>276892</v>
      </c>
      <c r="R31" s="58">
        <v>138800</v>
      </c>
      <c r="S31" s="58">
        <v>92532</v>
      </c>
    </row>
    <row r="32" spans="1:19" ht="39.75" customHeight="1">
      <c r="A32" s="61">
        <v>26</v>
      </c>
      <c r="B32" s="62" t="s">
        <v>120</v>
      </c>
      <c r="C32" s="97">
        <v>3474</v>
      </c>
      <c r="D32" s="76">
        <v>28</v>
      </c>
      <c r="E32" s="74">
        <v>12</v>
      </c>
      <c r="F32" s="75">
        <v>3434</v>
      </c>
      <c r="G32" s="76">
        <v>130</v>
      </c>
      <c r="H32" s="76">
        <f t="shared" si="0"/>
        <v>3304</v>
      </c>
      <c r="I32" s="76">
        <v>3179</v>
      </c>
      <c r="J32" s="76">
        <v>125</v>
      </c>
      <c r="K32" s="85">
        <f t="shared" si="6"/>
        <v>0.033783258129765056</v>
      </c>
      <c r="L32" s="85">
        <f t="shared" si="7"/>
        <v>0.03339427415590478</v>
      </c>
      <c r="M32" s="86">
        <f t="shared" si="3"/>
        <v>29600.460564191133</v>
      </c>
      <c r="N32" s="86">
        <f t="shared" si="4"/>
        <v>17738.054116292456</v>
      </c>
      <c r="O32" s="86">
        <f t="shared" si="5"/>
        <v>6985.73092603378</v>
      </c>
      <c r="Q32" s="58">
        <v>102832</v>
      </c>
      <c r="R32" s="58">
        <v>61622</v>
      </c>
      <c r="S32" s="58">
        <v>23989</v>
      </c>
    </row>
    <row r="33" spans="1:19" ht="39.75" customHeight="1">
      <c r="A33" s="63">
        <v>27</v>
      </c>
      <c r="B33" s="64" t="s">
        <v>121</v>
      </c>
      <c r="C33" s="98">
        <v>13700</v>
      </c>
      <c r="D33" s="73">
        <v>0</v>
      </c>
      <c r="E33" s="78">
        <v>0</v>
      </c>
      <c r="F33" s="79">
        <v>13700</v>
      </c>
      <c r="G33" s="73">
        <v>0</v>
      </c>
      <c r="H33" s="73">
        <f t="shared" si="0"/>
        <v>13700</v>
      </c>
      <c r="I33" s="73">
        <v>13554</v>
      </c>
      <c r="J33" s="73">
        <v>146</v>
      </c>
      <c r="K33" s="80">
        <f t="shared" si="6"/>
        <v>0.05535689031658484</v>
      </c>
      <c r="L33" s="80">
        <f t="shared" si="7"/>
        <v>0.05535689031658484</v>
      </c>
      <c r="M33" s="81">
        <f t="shared" si="3"/>
        <v>18064.598540145987</v>
      </c>
      <c r="N33" s="81">
        <f t="shared" si="4"/>
        <v>13880.07299270073</v>
      </c>
      <c r="O33" s="81">
        <f t="shared" si="5"/>
        <v>8508.905109489051</v>
      </c>
      <c r="Q33" s="58">
        <v>247485</v>
      </c>
      <c r="R33" s="58">
        <v>190157</v>
      </c>
      <c r="S33" s="58">
        <v>116572</v>
      </c>
    </row>
    <row r="34" spans="1:19" ht="39.75" customHeight="1">
      <c r="A34" s="63">
        <v>28</v>
      </c>
      <c r="B34" s="64" t="s">
        <v>122</v>
      </c>
      <c r="C34" s="98">
        <v>17501</v>
      </c>
      <c r="D34" s="73">
        <v>22</v>
      </c>
      <c r="E34" s="78">
        <v>6</v>
      </c>
      <c r="F34" s="79">
        <v>17473</v>
      </c>
      <c r="G34" s="73">
        <v>120</v>
      </c>
      <c r="H34" s="73">
        <f t="shared" si="0"/>
        <v>17353</v>
      </c>
      <c r="I34" s="73">
        <v>17018</v>
      </c>
      <c r="J34" s="73">
        <v>335</v>
      </c>
      <c r="K34" s="80">
        <f t="shared" si="6"/>
        <v>0.08144166783005259</v>
      </c>
      <c r="L34" s="80">
        <f t="shared" si="7"/>
        <v>0.08131136860719437</v>
      </c>
      <c r="M34" s="81">
        <f t="shared" si="3"/>
        <v>12278.72692988972</v>
      </c>
      <c r="N34" s="81">
        <f t="shared" si="4"/>
        <v>9854.294040340552</v>
      </c>
      <c r="O34" s="81">
        <f t="shared" si="5"/>
        <v>7483.088193212385</v>
      </c>
      <c r="Q34" s="58">
        <v>214890</v>
      </c>
      <c r="R34" s="58">
        <v>172460</v>
      </c>
      <c r="S34" s="58">
        <v>130752</v>
      </c>
    </row>
    <row r="35" spans="1:19" ht="60" customHeight="1">
      <c r="A35" s="63">
        <v>29</v>
      </c>
      <c r="B35" s="69" t="s">
        <v>262</v>
      </c>
      <c r="C35" s="88">
        <v>36111</v>
      </c>
      <c r="D35" s="73">
        <v>980</v>
      </c>
      <c r="E35" s="78">
        <v>239</v>
      </c>
      <c r="F35" s="88">
        <v>34892</v>
      </c>
      <c r="G35" s="73">
        <v>1539</v>
      </c>
      <c r="H35" s="73">
        <f t="shared" si="0"/>
        <v>33353</v>
      </c>
      <c r="I35" s="73">
        <v>32707</v>
      </c>
      <c r="J35" s="73">
        <v>646</v>
      </c>
      <c r="K35" s="80">
        <f t="shared" si="6"/>
        <v>0.10351677836957705</v>
      </c>
      <c r="L35" s="80">
        <f t="shared" si="7"/>
        <v>0.10002235969292689</v>
      </c>
      <c r="M35" s="81">
        <f t="shared" si="3"/>
        <v>9660.269723906844</v>
      </c>
      <c r="N35" s="81">
        <f t="shared" si="4"/>
        <v>5875.384231951483</v>
      </c>
      <c r="O35" s="81">
        <f t="shared" si="5"/>
        <v>4598.847873438038</v>
      </c>
      <c r="Q35" s="58">
        <v>348842</v>
      </c>
      <c r="R35" s="58">
        <v>212166</v>
      </c>
      <c r="S35" s="58">
        <v>160463</v>
      </c>
    </row>
    <row r="36" spans="1:19" ht="39.75" customHeight="1">
      <c r="A36" s="68">
        <v>30</v>
      </c>
      <c r="B36" s="66" t="s">
        <v>123</v>
      </c>
      <c r="C36" s="99">
        <v>5951</v>
      </c>
      <c r="D36" s="90">
        <v>5</v>
      </c>
      <c r="E36" s="91">
        <v>1</v>
      </c>
      <c r="F36" s="92">
        <v>5945</v>
      </c>
      <c r="G36" s="90">
        <v>1491</v>
      </c>
      <c r="H36" s="90">
        <f t="shared" si="0"/>
        <v>4454</v>
      </c>
      <c r="I36" s="100">
        <v>4291</v>
      </c>
      <c r="J36" s="90">
        <v>163</v>
      </c>
      <c r="K36" s="93">
        <f t="shared" si="6"/>
        <v>0.1849112885684989</v>
      </c>
      <c r="L36" s="93">
        <f t="shared" si="7"/>
        <v>0.18472485473697295</v>
      </c>
      <c r="M36" s="94">
        <f t="shared" si="3"/>
        <v>5407.9986556881195</v>
      </c>
      <c r="N36" s="94">
        <f t="shared" si="4"/>
        <v>3553.3523777516384</v>
      </c>
      <c r="O36" s="94">
        <f t="shared" si="5"/>
        <v>2605.550883095038</v>
      </c>
      <c r="Q36" s="58">
        <v>32183</v>
      </c>
      <c r="R36" s="58">
        <v>21146</v>
      </c>
      <c r="S36" s="58">
        <v>15490</v>
      </c>
    </row>
    <row r="37" spans="1:19" ht="39.75" customHeight="1">
      <c r="A37" s="63">
        <v>31</v>
      </c>
      <c r="B37" s="64" t="s">
        <v>124</v>
      </c>
      <c r="C37" s="72">
        <v>19460</v>
      </c>
      <c r="D37" s="73">
        <v>1245</v>
      </c>
      <c r="E37" s="78">
        <v>404</v>
      </c>
      <c r="F37" s="79">
        <v>17811</v>
      </c>
      <c r="G37" s="73">
        <v>1499</v>
      </c>
      <c r="H37" s="73">
        <f t="shared" si="0"/>
        <v>16312</v>
      </c>
      <c r="I37" s="73">
        <v>15306</v>
      </c>
      <c r="J37" s="73">
        <v>1006</v>
      </c>
      <c r="K37" s="80">
        <f t="shared" si="6"/>
        <v>0.09174052423156703</v>
      </c>
      <c r="L37" s="80">
        <f t="shared" si="7"/>
        <v>0.08396662266641523</v>
      </c>
      <c r="M37" s="81">
        <f t="shared" si="3"/>
        <v>10900.308324768757</v>
      </c>
      <c r="N37" s="81">
        <f t="shared" si="4"/>
        <v>6203.44295991778</v>
      </c>
      <c r="O37" s="81">
        <f t="shared" si="5"/>
        <v>3365.392173376004</v>
      </c>
      <c r="Q37" s="58">
        <v>212120</v>
      </c>
      <c r="R37" s="58">
        <v>120719</v>
      </c>
      <c r="S37" s="58">
        <v>59941</v>
      </c>
    </row>
    <row r="38" spans="1:19" ht="39.75" customHeight="1">
      <c r="A38" s="63">
        <v>32</v>
      </c>
      <c r="B38" s="64" t="s">
        <v>125</v>
      </c>
      <c r="C38" s="72">
        <v>43016</v>
      </c>
      <c r="D38" s="73">
        <v>8503</v>
      </c>
      <c r="E38" s="78">
        <v>2616</v>
      </c>
      <c r="F38" s="79">
        <v>31897</v>
      </c>
      <c r="G38" s="73">
        <v>2278</v>
      </c>
      <c r="H38" s="73">
        <f t="shared" si="0"/>
        <v>29619</v>
      </c>
      <c r="I38" s="73">
        <v>26885</v>
      </c>
      <c r="J38" s="73">
        <v>2734</v>
      </c>
      <c r="K38" s="80">
        <f t="shared" si="6"/>
        <v>0.16662341234026565</v>
      </c>
      <c r="L38" s="80">
        <f t="shared" si="7"/>
        <v>0.12355372381015095</v>
      </c>
      <c r="M38" s="81">
        <f t="shared" si="3"/>
        <v>6001.557559977683</v>
      </c>
      <c r="N38" s="81">
        <f t="shared" si="4"/>
        <v>3449.925609075693</v>
      </c>
      <c r="O38" s="81">
        <f t="shared" si="5"/>
        <v>1966.1410163965263</v>
      </c>
      <c r="Q38" s="58">
        <v>258163</v>
      </c>
      <c r="R38" s="58">
        <v>148402</v>
      </c>
      <c r="S38" s="58">
        <v>62714</v>
      </c>
    </row>
    <row r="39" spans="1:19" ht="39.75" customHeight="1">
      <c r="A39" s="63">
        <v>33</v>
      </c>
      <c r="B39" s="64" t="s">
        <v>144</v>
      </c>
      <c r="C39" s="72">
        <v>0</v>
      </c>
      <c r="D39" s="73">
        <v>0</v>
      </c>
      <c r="E39" s="78">
        <v>0</v>
      </c>
      <c r="F39" s="79">
        <v>0</v>
      </c>
      <c r="G39" s="73">
        <v>0</v>
      </c>
      <c r="H39" s="73">
        <v>0</v>
      </c>
      <c r="I39" s="73">
        <v>0</v>
      </c>
      <c r="J39" s="73">
        <v>0</v>
      </c>
      <c r="K39" s="101">
        <v>0</v>
      </c>
      <c r="L39" s="101">
        <v>0</v>
      </c>
      <c r="M39" s="101">
        <v>0</v>
      </c>
      <c r="N39" s="101">
        <v>0</v>
      </c>
      <c r="O39" s="101">
        <v>0</v>
      </c>
      <c r="Q39" s="58">
        <v>9924</v>
      </c>
      <c r="R39" s="58">
        <v>0</v>
      </c>
      <c r="S39" s="58">
        <v>0</v>
      </c>
    </row>
    <row r="40" spans="1:19" ht="39.75" customHeight="1">
      <c r="A40" s="63">
        <v>34</v>
      </c>
      <c r="B40" s="64" t="s">
        <v>145</v>
      </c>
      <c r="C40" s="72">
        <v>0</v>
      </c>
      <c r="D40" s="73">
        <v>0</v>
      </c>
      <c r="E40" s="78">
        <v>0</v>
      </c>
      <c r="F40" s="79">
        <v>0</v>
      </c>
      <c r="G40" s="73">
        <v>0</v>
      </c>
      <c r="H40" s="73">
        <v>0</v>
      </c>
      <c r="I40" s="73">
        <v>0</v>
      </c>
      <c r="J40" s="73">
        <v>0</v>
      </c>
      <c r="K40" s="102">
        <v>0</v>
      </c>
      <c r="L40" s="102">
        <v>0</v>
      </c>
      <c r="M40" s="102">
        <v>0</v>
      </c>
      <c r="N40" s="102">
        <v>0</v>
      </c>
      <c r="O40" s="102">
        <v>0</v>
      </c>
      <c r="Q40" s="58">
        <v>20324</v>
      </c>
      <c r="R40" s="58">
        <v>6960</v>
      </c>
      <c r="S40" s="58">
        <v>1877</v>
      </c>
    </row>
    <row r="41" spans="1:19" ht="39.75" customHeight="1">
      <c r="A41" s="163" t="s">
        <v>134</v>
      </c>
      <c r="B41" s="164"/>
      <c r="C41" s="103">
        <v>408237</v>
      </c>
      <c r="D41" s="104">
        <v>48058</v>
      </c>
      <c r="E41" s="103">
        <v>29356</v>
      </c>
      <c r="F41" s="104">
        <v>330823</v>
      </c>
      <c r="G41" s="104">
        <v>32166</v>
      </c>
      <c r="H41" s="104">
        <f>I41+J41</f>
        <v>298657</v>
      </c>
      <c r="I41" s="104">
        <v>286664</v>
      </c>
      <c r="J41" s="104">
        <v>11993</v>
      </c>
      <c r="K41" s="105">
        <f>C41/Q41</f>
        <v>0.08371672679629621</v>
      </c>
      <c r="L41" s="105">
        <f>F41/Q41</f>
        <v>0.0678415202662451</v>
      </c>
      <c r="M41" s="94">
        <f>(Q41/C41)*1000</f>
        <v>11945.044177769287</v>
      </c>
      <c r="N41" s="94">
        <f>(R41/C41)*1000</f>
        <v>6768.18122806115</v>
      </c>
      <c r="O41" s="94">
        <f>(S41/F41)*1000</f>
        <v>3809.6383866901633</v>
      </c>
      <c r="Q41" s="58">
        <v>4876409</v>
      </c>
      <c r="R41" s="58">
        <v>2763022</v>
      </c>
      <c r="S41" s="58">
        <v>1260316</v>
      </c>
    </row>
    <row r="42" spans="4:10" ht="19.5" customHeight="1">
      <c r="D42" s="57"/>
      <c r="E42" s="57"/>
      <c r="F42" s="57"/>
      <c r="G42" s="57"/>
      <c r="H42" s="57"/>
      <c r="I42" s="57"/>
      <c r="J42" s="57"/>
    </row>
    <row r="43" ht="19.5" customHeight="1">
      <c r="D43" s="71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</sheetData>
  <mergeCells count="22">
    <mergeCell ref="S3:S6"/>
    <mergeCell ref="C3:C6"/>
    <mergeCell ref="D3:D6"/>
    <mergeCell ref="K3:O3"/>
    <mergeCell ref="K4:K6"/>
    <mergeCell ref="L4:L6"/>
    <mergeCell ref="M4:M6"/>
    <mergeCell ref="N4:N6"/>
    <mergeCell ref="H4:H6"/>
    <mergeCell ref="A3:B6"/>
    <mergeCell ref="Q3:Q6"/>
    <mergeCell ref="R3:R6"/>
    <mergeCell ref="A1:B1"/>
    <mergeCell ref="O4:O6"/>
    <mergeCell ref="A2:B2"/>
    <mergeCell ref="A41:B41"/>
    <mergeCell ref="E3:E6"/>
    <mergeCell ref="I4:J4"/>
    <mergeCell ref="G4:G6"/>
    <mergeCell ref="I5:I6"/>
    <mergeCell ref="J5:J6"/>
    <mergeCell ref="F3:F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46" r:id="rId3"/>
  <colBreaks count="1" manualBreakCount="1">
    <brk id="7" max="40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tabSelected="1" workbookViewId="0" topLeftCell="A1">
      <selection activeCell="A2" sqref="A2:B5"/>
    </sheetView>
  </sheetViews>
  <sheetFormatPr defaultColWidth="9.00390625" defaultRowHeight="13.5"/>
  <cols>
    <col min="1" max="1" width="8.625" style="128" customWidth="1"/>
    <col min="2" max="2" width="50.625" style="107" customWidth="1"/>
    <col min="3" max="3" width="20.625" style="106" customWidth="1"/>
    <col min="4" max="5" width="20.625" style="107" customWidth="1"/>
    <col min="6" max="6" width="20.625" style="108" customWidth="1"/>
    <col min="7" max="15" width="20.625" style="107" customWidth="1"/>
    <col min="16" max="16384" width="9.00390625" style="107" customWidth="1"/>
  </cols>
  <sheetData>
    <row r="1" spans="1:2" ht="69.75" customHeight="1">
      <c r="A1" s="188" t="s">
        <v>261</v>
      </c>
      <c r="B1" s="188"/>
    </row>
    <row r="2" spans="1:19" ht="69.75" customHeight="1">
      <c r="A2" s="197" t="s">
        <v>142</v>
      </c>
      <c r="B2" s="198"/>
      <c r="C2" s="203" t="s">
        <v>143</v>
      </c>
      <c r="D2" s="204" t="s">
        <v>130</v>
      </c>
      <c r="E2" s="207" t="s">
        <v>263</v>
      </c>
      <c r="F2" s="207" t="s">
        <v>264</v>
      </c>
      <c r="G2" s="109"/>
      <c r="H2" s="109"/>
      <c r="I2" s="109"/>
      <c r="J2" s="110"/>
      <c r="K2" s="211" t="s">
        <v>129</v>
      </c>
      <c r="L2" s="212"/>
      <c r="M2" s="212"/>
      <c r="N2" s="212"/>
      <c r="O2" s="213"/>
      <c r="Q2" s="214" t="s">
        <v>154</v>
      </c>
      <c r="R2" s="214" t="s">
        <v>155</v>
      </c>
      <c r="S2" s="214" t="s">
        <v>156</v>
      </c>
    </row>
    <row r="3" spans="1:19" ht="69.75" customHeight="1">
      <c r="A3" s="199"/>
      <c r="B3" s="200"/>
      <c r="C3" s="203"/>
      <c r="D3" s="205"/>
      <c r="E3" s="208"/>
      <c r="F3" s="208"/>
      <c r="G3" s="193" t="s">
        <v>131</v>
      </c>
      <c r="H3" s="196" t="s">
        <v>132</v>
      </c>
      <c r="I3" s="191"/>
      <c r="J3" s="192"/>
      <c r="K3" s="210" t="s">
        <v>140</v>
      </c>
      <c r="L3" s="210" t="s">
        <v>136</v>
      </c>
      <c r="M3" s="210" t="s">
        <v>137</v>
      </c>
      <c r="N3" s="210" t="s">
        <v>138</v>
      </c>
      <c r="O3" s="210" t="s">
        <v>139</v>
      </c>
      <c r="Q3" s="214"/>
      <c r="R3" s="214"/>
      <c r="S3" s="214"/>
    </row>
    <row r="4" spans="1:19" ht="69.75" customHeight="1">
      <c r="A4" s="199"/>
      <c r="B4" s="200"/>
      <c r="C4" s="203"/>
      <c r="D4" s="205"/>
      <c r="E4" s="208"/>
      <c r="F4" s="208"/>
      <c r="G4" s="193"/>
      <c r="H4" s="193"/>
      <c r="I4" s="193" t="s">
        <v>81</v>
      </c>
      <c r="J4" s="194" t="s">
        <v>82</v>
      </c>
      <c r="K4" s="210"/>
      <c r="L4" s="210"/>
      <c r="M4" s="210"/>
      <c r="N4" s="210"/>
      <c r="O4" s="210"/>
      <c r="Q4" s="214"/>
      <c r="R4" s="214"/>
      <c r="S4" s="214"/>
    </row>
    <row r="5" spans="1:19" ht="69.75" customHeight="1">
      <c r="A5" s="201"/>
      <c r="B5" s="202"/>
      <c r="C5" s="203"/>
      <c r="D5" s="206"/>
      <c r="E5" s="209"/>
      <c r="F5" s="209"/>
      <c r="G5" s="193"/>
      <c r="H5" s="193"/>
      <c r="I5" s="193"/>
      <c r="J5" s="195"/>
      <c r="K5" s="210"/>
      <c r="L5" s="210"/>
      <c r="M5" s="210"/>
      <c r="N5" s="210"/>
      <c r="O5" s="210"/>
      <c r="Q5" s="214"/>
      <c r="R5" s="214"/>
      <c r="S5" s="214"/>
    </row>
    <row r="6" spans="1:19" ht="69.75" customHeight="1">
      <c r="A6" s="111">
        <v>1</v>
      </c>
      <c r="B6" s="112" t="s">
        <v>127</v>
      </c>
      <c r="C6" s="72">
        <v>44793</v>
      </c>
      <c r="D6" s="73">
        <v>22366</v>
      </c>
      <c r="E6" s="74">
        <v>19319</v>
      </c>
      <c r="F6" s="113">
        <v>3108</v>
      </c>
      <c r="G6" s="76">
        <v>491</v>
      </c>
      <c r="H6" s="76">
        <v>2617</v>
      </c>
      <c r="I6" s="76">
        <v>1628</v>
      </c>
      <c r="J6" s="76">
        <v>989</v>
      </c>
      <c r="K6" s="114">
        <f>C6/Q6</f>
        <v>0.2535778175313059</v>
      </c>
      <c r="L6" s="114">
        <f>F6/Q6</f>
        <v>0.01759471026471321</v>
      </c>
      <c r="M6" s="86">
        <f>(Q6/C6)*1000</f>
        <v>3943.5626102292767</v>
      </c>
      <c r="N6" s="86">
        <f>(R6/C6)*1000</f>
        <v>2215.7479963387136</v>
      </c>
      <c r="O6" s="86">
        <f>(S6/F6)*1000</f>
        <v>4580.759330759331</v>
      </c>
      <c r="Q6" s="107">
        <v>176644</v>
      </c>
      <c r="R6" s="107">
        <v>99250</v>
      </c>
      <c r="S6" s="107">
        <v>14237</v>
      </c>
    </row>
    <row r="7" spans="1:19" ht="69.75" customHeight="1">
      <c r="A7" s="115">
        <v>2</v>
      </c>
      <c r="B7" s="116" t="s">
        <v>100</v>
      </c>
      <c r="C7" s="72">
        <v>540</v>
      </c>
      <c r="D7" s="73">
        <v>16</v>
      </c>
      <c r="E7" s="78">
        <v>4</v>
      </c>
      <c r="F7" s="117">
        <v>520</v>
      </c>
      <c r="G7" s="73">
        <v>64</v>
      </c>
      <c r="H7" s="73">
        <v>456</v>
      </c>
      <c r="I7" s="73">
        <v>451</v>
      </c>
      <c r="J7" s="73">
        <v>5</v>
      </c>
      <c r="K7" s="118">
        <f aca="true" t="shared" si="0" ref="K7:K17">C7/Q7</f>
        <v>0.09095502779181405</v>
      </c>
      <c r="L7" s="118">
        <f aca="true" t="shared" si="1" ref="L7:L17">F7/Q7</f>
        <v>0.0875863230587839</v>
      </c>
      <c r="M7" s="81">
        <f aca="true" t="shared" si="2" ref="M7:M17">(Q7/C7)*1000</f>
        <v>10994.444444444443</v>
      </c>
      <c r="N7" s="81">
        <f aca="true" t="shared" si="3" ref="N7:N17">(R7/C7)*1000</f>
        <v>4264.814814814815</v>
      </c>
      <c r="O7" s="81">
        <f aca="true" t="shared" si="4" ref="O7:O17">(S7/F7)*1000</f>
        <v>1290.3846153846155</v>
      </c>
      <c r="Q7" s="107">
        <v>5937</v>
      </c>
      <c r="R7" s="107">
        <v>2303</v>
      </c>
      <c r="S7" s="107">
        <v>671</v>
      </c>
    </row>
    <row r="8" spans="1:19" ht="69.75" customHeight="1">
      <c r="A8" s="115">
        <v>3</v>
      </c>
      <c r="B8" s="116" t="s">
        <v>126</v>
      </c>
      <c r="C8" s="72">
        <v>61374</v>
      </c>
      <c r="D8" s="73">
        <v>1606</v>
      </c>
      <c r="E8" s="78">
        <v>942</v>
      </c>
      <c r="F8" s="117">
        <v>58826</v>
      </c>
      <c r="G8" s="82">
        <v>4674</v>
      </c>
      <c r="H8" s="82">
        <v>54152</v>
      </c>
      <c r="I8" s="73">
        <v>52985</v>
      </c>
      <c r="J8" s="73">
        <v>1167</v>
      </c>
      <c r="K8" s="118">
        <f t="shared" si="0"/>
        <v>0.03900749337417932</v>
      </c>
      <c r="L8" s="118">
        <f t="shared" si="1"/>
        <v>0.03738806017579875</v>
      </c>
      <c r="M8" s="81">
        <f t="shared" si="2"/>
        <v>25636.09997718904</v>
      </c>
      <c r="N8" s="81">
        <f t="shared" si="3"/>
        <v>10344.999511193664</v>
      </c>
      <c r="O8" s="81">
        <f t="shared" si="4"/>
        <v>3858.93992452317</v>
      </c>
      <c r="Q8" s="107">
        <v>1573390</v>
      </c>
      <c r="R8" s="107">
        <v>634914</v>
      </c>
      <c r="S8" s="107">
        <v>227006</v>
      </c>
    </row>
    <row r="9" spans="1:19" ht="69.75" customHeight="1">
      <c r="A9" s="115">
        <v>4</v>
      </c>
      <c r="B9" s="116" t="s">
        <v>266</v>
      </c>
      <c r="C9" s="72">
        <v>44460</v>
      </c>
      <c r="D9" s="73">
        <v>2819</v>
      </c>
      <c r="E9" s="78">
        <v>837</v>
      </c>
      <c r="F9" s="117">
        <v>40804</v>
      </c>
      <c r="G9" s="73">
        <v>8009</v>
      </c>
      <c r="H9" s="73">
        <v>32795</v>
      </c>
      <c r="I9" s="73">
        <v>30582</v>
      </c>
      <c r="J9" s="73">
        <v>2213</v>
      </c>
      <c r="K9" s="118">
        <f t="shared" si="0"/>
        <v>0.11010673865127912</v>
      </c>
      <c r="L9" s="118">
        <f t="shared" si="1"/>
        <v>0.10105252730379653</v>
      </c>
      <c r="M9" s="81">
        <f t="shared" si="2"/>
        <v>9082.096266306793</v>
      </c>
      <c r="N9" s="81">
        <f t="shared" si="3"/>
        <v>4451.866846603688</v>
      </c>
      <c r="O9" s="81">
        <f t="shared" si="4"/>
        <v>3300.7303205568082</v>
      </c>
      <c r="Q9" s="107">
        <v>403790</v>
      </c>
      <c r="R9" s="107">
        <v>197930</v>
      </c>
      <c r="S9" s="107">
        <v>134683</v>
      </c>
    </row>
    <row r="10" spans="1:19" ht="69.75" customHeight="1">
      <c r="A10" s="115">
        <v>5</v>
      </c>
      <c r="B10" s="116" t="s">
        <v>133</v>
      </c>
      <c r="C10" s="72">
        <v>4015</v>
      </c>
      <c r="D10" s="73">
        <v>20</v>
      </c>
      <c r="E10" s="78">
        <v>13</v>
      </c>
      <c r="F10" s="117">
        <v>3982</v>
      </c>
      <c r="G10" s="73">
        <v>138</v>
      </c>
      <c r="H10" s="73">
        <v>3844</v>
      </c>
      <c r="I10" s="73">
        <v>3781</v>
      </c>
      <c r="J10" s="73">
        <v>63</v>
      </c>
      <c r="K10" s="118">
        <f t="shared" si="0"/>
        <v>0.028718777717375753</v>
      </c>
      <c r="L10" s="118">
        <f t="shared" si="1"/>
        <v>0.028482732969013762</v>
      </c>
      <c r="M10" s="81">
        <f t="shared" si="2"/>
        <v>34820.42341220423</v>
      </c>
      <c r="N10" s="81">
        <f t="shared" si="3"/>
        <v>22495.890410958902</v>
      </c>
      <c r="O10" s="81">
        <f t="shared" si="4"/>
        <v>4013.0587644399798</v>
      </c>
      <c r="Q10" s="107">
        <v>139804</v>
      </c>
      <c r="R10" s="107">
        <v>90321</v>
      </c>
      <c r="S10" s="107">
        <v>15980</v>
      </c>
    </row>
    <row r="11" spans="1:19" ht="69.75" customHeight="1">
      <c r="A11" s="111">
        <v>6</v>
      </c>
      <c r="B11" s="112" t="s">
        <v>116</v>
      </c>
      <c r="C11" s="83">
        <v>83031</v>
      </c>
      <c r="D11" s="76">
        <v>8928</v>
      </c>
      <c r="E11" s="74">
        <v>4525</v>
      </c>
      <c r="F11" s="119">
        <v>69578</v>
      </c>
      <c r="G11" s="76">
        <v>9078</v>
      </c>
      <c r="H11" s="76">
        <v>60500</v>
      </c>
      <c r="I11" s="76">
        <v>58698</v>
      </c>
      <c r="J11" s="76">
        <v>1802</v>
      </c>
      <c r="K11" s="114">
        <f t="shared" si="0"/>
        <v>0.21881127063436848</v>
      </c>
      <c r="L11" s="114">
        <f t="shared" si="1"/>
        <v>0.18335863217591128</v>
      </c>
      <c r="M11" s="86">
        <f t="shared" si="2"/>
        <v>4570.148498753478</v>
      </c>
      <c r="N11" s="86">
        <f t="shared" si="3"/>
        <v>3393.226626199853</v>
      </c>
      <c r="O11" s="86">
        <f t="shared" si="4"/>
        <v>1981.7327316105666</v>
      </c>
      <c r="Q11" s="107">
        <v>379464</v>
      </c>
      <c r="R11" s="107">
        <v>281743</v>
      </c>
      <c r="S11" s="107">
        <v>137885</v>
      </c>
    </row>
    <row r="12" spans="1:19" ht="69.75" customHeight="1">
      <c r="A12" s="115">
        <v>7</v>
      </c>
      <c r="B12" s="116" t="s">
        <v>267</v>
      </c>
      <c r="C12" s="72">
        <v>12326</v>
      </c>
      <c r="D12" s="73">
        <v>130</v>
      </c>
      <c r="E12" s="78">
        <v>36</v>
      </c>
      <c r="F12" s="117">
        <v>12160</v>
      </c>
      <c r="G12" s="73">
        <v>445</v>
      </c>
      <c r="H12" s="73">
        <v>11715</v>
      </c>
      <c r="I12" s="73">
        <v>11489</v>
      </c>
      <c r="J12" s="73">
        <v>226</v>
      </c>
      <c r="K12" s="118">
        <f t="shared" si="0"/>
        <v>0.05984511931638871</v>
      </c>
      <c r="L12" s="118">
        <f t="shared" si="1"/>
        <v>0.05903915713834875</v>
      </c>
      <c r="M12" s="81">
        <f t="shared" si="2"/>
        <v>16709.800421872464</v>
      </c>
      <c r="N12" s="81">
        <f t="shared" si="3"/>
        <v>11531.640434853156</v>
      </c>
      <c r="O12" s="81">
        <f t="shared" si="4"/>
        <v>4863.3223684210525</v>
      </c>
      <c r="Q12" s="107">
        <v>205965</v>
      </c>
      <c r="R12" s="107">
        <v>142139</v>
      </c>
      <c r="S12" s="107">
        <v>59138</v>
      </c>
    </row>
    <row r="13" spans="1:19" ht="69.75" customHeight="1">
      <c r="A13" s="115">
        <v>8</v>
      </c>
      <c r="B13" s="116" t="s">
        <v>268</v>
      </c>
      <c r="C13" s="87">
        <v>3974</v>
      </c>
      <c r="D13" s="73">
        <v>1043</v>
      </c>
      <c r="E13" s="78">
        <v>320</v>
      </c>
      <c r="F13" s="120">
        <v>2611</v>
      </c>
      <c r="G13" s="73">
        <v>990</v>
      </c>
      <c r="H13" s="73">
        <v>1621</v>
      </c>
      <c r="I13" s="73">
        <v>1574</v>
      </c>
      <c r="J13" s="73">
        <v>47</v>
      </c>
      <c r="K13" s="118">
        <f t="shared" si="0"/>
        <v>0.01431123147174486</v>
      </c>
      <c r="L13" s="118">
        <f t="shared" si="1"/>
        <v>0.00940277437662955</v>
      </c>
      <c r="M13" s="81">
        <f t="shared" si="2"/>
        <v>69875.1887267237</v>
      </c>
      <c r="N13" s="81">
        <f t="shared" si="3"/>
        <v>60893.30649219929</v>
      </c>
      <c r="O13" s="81">
        <f t="shared" si="4"/>
        <v>2445.806204519341</v>
      </c>
      <c r="Q13" s="107">
        <v>277684</v>
      </c>
      <c r="R13" s="107">
        <v>241990</v>
      </c>
      <c r="S13" s="107">
        <v>6386</v>
      </c>
    </row>
    <row r="14" spans="1:19" ht="69.75" customHeight="1">
      <c r="A14" s="115">
        <v>9</v>
      </c>
      <c r="B14" s="116" t="s">
        <v>269</v>
      </c>
      <c r="C14" s="87">
        <v>14511</v>
      </c>
      <c r="D14" s="73">
        <v>347</v>
      </c>
      <c r="E14" s="78">
        <v>82</v>
      </c>
      <c r="F14" s="120">
        <v>14082</v>
      </c>
      <c r="G14" s="73">
        <v>1220</v>
      </c>
      <c r="H14" s="73">
        <v>12862</v>
      </c>
      <c r="I14" s="73">
        <v>12536</v>
      </c>
      <c r="J14" s="73">
        <v>326</v>
      </c>
      <c r="K14" s="118">
        <f t="shared" si="0"/>
        <v>0.0524067145312974</v>
      </c>
      <c r="L14" s="118">
        <f t="shared" si="1"/>
        <v>0.050857373994192684</v>
      </c>
      <c r="M14" s="81">
        <f t="shared" si="2"/>
        <v>19081.524360829713</v>
      </c>
      <c r="N14" s="81">
        <f t="shared" si="3"/>
        <v>9565.157466749362</v>
      </c>
      <c r="O14" s="81">
        <f t="shared" si="4"/>
        <v>6570.9416276097145</v>
      </c>
      <c r="Q14" s="107">
        <v>276892</v>
      </c>
      <c r="R14" s="107">
        <v>138800</v>
      </c>
      <c r="S14" s="107">
        <v>92532</v>
      </c>
    </row>
    <row r="15" spans="1:19" ht="69.75" customHeight="1">
      <c r="A15" s="121">
        <v>10</v>
      </c>
      <c r="B15" s="122" t="s">
        <v>120</v>
      </c>
      <c r="C15" s="89">
        <v>3474</v>
      </c>
      <c r="D15" s="90">
        <v>28</v>
      </c>
      <c r="E15" s="91">
        <v>12</v>
      </c>
      <c r="F15" s="123">
        <v>3434</v>
      </c>
      <c r="G15" s="90">
        <v>130</v>
      </c>
      <c r="H15" s="90">
        <v>3304</v>
      </c>
      <c r="I15" s="90">
        <v>3179</v>
      </c>
      <c r="J15" s="90">
        <v>125</v>
      </c>
      <c r="K15" s="105">
        <f t="shared" si="0"/>
        <v>0.033783258129765056</v>
      </c>
      <c r="L15" s="105">
        <f t="shared" si="1"/>
        <v>0.03339427415590478</v>
      </c>
      <c r="M15" s="94">
        <f t="shared" si="2"/>
        <v>29600.460564191133</v>
      </c>
      <c r="N15" s="94">
        <f t="shared" si="3"/>
        <v>17738.054116292456</v>
      </c>
      <c r="O15" s="94">
        <f t="shared" si="4"/>
        <v>6985.73092603378</v>
      </c>
      <c r="Q15" s="107">
        <v>102832</v>
      </c>
      <c r="R15" s="107">
        <v>61622</v>
      </c>
      <c r="S15" s="107">
        <v>23989</v>
      </c>
    </row>
    <row r="16" spans="1:19" ht="69.75" customHeight="1">
      <c r="A16" s="124">
        <v>11</v>
      </c>
      <c r="B16" s="125" t="s">
        <v>270</v>
      </c>
      <c r="C16" s="72">
        <v>13700</v>
      </c>
      <c r="D16" s="73">
        <v>0</v>
      </c>
      <c r="E16" s="78">
        <v>0</v>
      </c>
      <c r="F16" s="117">
        <v>13700</v>
      </c>
      <c r="G16" s="73">
        <v>0</v>
      </c>
      <c r="H16" s="73">
        <v>13700</v>
      </c>
      <c r="I16" s="73">
        <v>13554</v>
      </c>
      <c r="J16" s="73">
        <v>146</v>
      </c>
      <c r="K16" s="118">
        <f t="shared" si="0"/>
        <v>0.05535689031658484</v>
      </c>
      <c r="L16" s="118">
        <f t="shared" si="1"/>
        <v>0.05535689031658484</v>
      </c>
      <c r="M16" s="81">
        <f t="shared" si="2"/>
        <v>18064.598540145987</v>
      </c>
      <c r="N16" s="81">
        <f t="shared" si="3"/>
        <v>13880.07299270073</v>
      </c>
      <c r="O16" s="81">
        <f t="shared" si="4"/>
        <v>8508.905109489051</v>
      </c>
      <c r="Q16" s="107">
        <v>247485</v>
      </c>
      <c r="R16" s="107">
        <v>190157</v>
      </c>
      <c r="S16" s="107">
        <v>116572</v>
      </c>
    </row>
    <row r="17" spans="1:19" ht="69.75" customHeight="1">
      <c r="A17" s="124">
        <v>12</v>
      </c>
      <c r="B17" s="116" t="s">
        <v>271</v>
      </c>
      <c r="C17" s="72">
        <v>122039</v>
      </c>
      <c r="D17" s="73">
        <v>10755</v>
      </c>
      <c r="E17" s="78">
        <v>3266</v>
      </c>
      <c r="F17" s="117">
        <v>108018</v>
      </c>
      <c r="G17" s="73">
        <v>6927</v>
      </c>
      <c r="H17" s="73">
        <v>101091</v>
      </c>
      <c r="I17" s="73">
        <v>96207</v>
      </c>
      <c r="J17" s="73">
        <v>4884</v>
      </c>
      <c r="K17" s="118">
        <f t="shared" si="0"/>
        <v>0.11446185417717909</v>
      </c>
      <c r="L17" s="118">
        <f t="shared" si="1"/>
        <v>0.10131138869140628</v>
      </c>
      <c r="M17" s="81">
        <f t="shared" si="2"/>
        <v>8736.535042076714</v>
      </c>
      <c r="N17" s="81">
        <f t="shared" si="3"/>
        <v>5530.142003785675</v>
      </c>
      <c r="O17" s="81">
        <f t="shared" si="4"/>
        <v>3974.8930733766597</v>
      </c>
      <c r="Q17" s="107">
        <v>1066198</v>
      </c>
      <c r="R17" s="107">
        <v>674893</v>
      </c>
      <c r="S17" s="107">
        <v>429360</v>
      </c>
    </row>
    <row r="18" spans="1:19" ht="69.75" customHeight="1">
      <c r="A18" s="126">
        <v>13</v>
      </c>
      <c r="B18" s="122" t="s">
        <v>128</v>
      </c>
      <c r="C18" s="89">
        <v>0</v>
      </c>
      <c r="D18" s="90">
        <v>0</v>
      </c>
      <c r="E18" s="91">
        <v>0</v>
      </c>
      <c r="F18" s="123">
        <v>0</v>
      </c>
      <c r="G18" s="90">
        <v>0</v>
      </c>
      <c r="H18" s="90">
        <v>0</v>
      </c>
      <c r="I18" s="90">
        <v>0</v>
      </c>
      <c r="J18" s="90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Q18" s="107">
        <v>20324</v>
      </c>
      <c r="R18" s="107">
        <v>6960</v>
      </c>
      <c r="S18" s="107">
        <v>1877</v>
      </c>
    </row>
    <row r="19" spans="1:19" ht="69.75" customHeight="1">
      <c r="A19" s="189" t="s">
        <v>134</v>
      </c>
      <c r="B19" s="190"/>
      <c r="C19" s="91">
        <v>408237</v>
      </c>
      <c r="D19" s="104">
        <v>48058</v>
      </c>
      <c r="E19" s="91">
        <v>29356</v>
      </c>
      <c r="F19" s="127">
        <v>330823</v>
      </c>
      <c r="G19" s="90">
        <v>32166</v>
      </c>
      <c r="H19" s="90">
        <v>298657</v>
      </c>
      <c r="I19" s="90">
        <v>286664</v>
      </c>
      <c r="J19" s="90">
        <v>11993</v>
      </c>
      <c r="K19" s="105">
        <f>C19/Q19</f>
        <v>0.08371672679629621</v>
      </c>
      <c r="L19" s="105">
        <f>F19/Q19</f>
        <v>0.0678415202662451</v>
      </c>
      <c r="M19" s="94">
        <f>(Q19/C19)*1000</f>
        <v>11945.044177769287</v>
      </c>
      <c r="N19" s="94">
        <f>(R19/C19)*1000</f>
        <v>6768.18122806115</v>
      </c>
      <c r="O19" s="94">
        <f>(S19/F19)*1000</f>
        <v>3809.6383866901633</v>
      </c>
      <c r="Q19" s="107">
        <v>4876409</v>
      </c>
      <c r="R19" s="107">
        <v>2763022</v>
      </c>
      <c r="S19" s="107">
        <v>1260316</v>
      </c>
    </row>
    <row r="20" spans="4:10" ht="19.5" customHeight="1">
      <c r="D20" s="106"/>
      <c r="E20" s="106"/>
      <c r="F20" s="129"/>
      <c r="G20" s="106"/>
      <c r="H20" s="106"/>
      <c r="I20" s="106"/>
      <c r="J20" s="106"/>
    </row>
    <row r="21" ht="19.5" customHeight="1">
      <c r="D21" s="130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</sheetData>
  <mergeCells count="21">
    <mergeCell ref="Q2:Q5"/>
    <mergeCell ref="R2:R5"/>
    <mergeCell ref="S2:S5"/>
    <mergeCell ref="F2:F5"/>
    <mergeCell ref="E2:E5"/>
    <mergeCell ref="O3:O5"/>
    <mergeCell ref="K2:O2"/>
    <mergeCell ref="K3:K5"/>
    <mergeCell ref="L3:L5"/>
    <mergeCell ref="M3:M5"/>
    <mergeCell ref="N3:N5"/>
    <mergeCell ref="A1:B1"/>
    <mergeCell ref="A19:B19"/>
    <mergeCell ref="I3:J3"/>
    <mergeCell ref="G3:G5"/>
    <mergeCell ref="I4:I5"/>
    <mergeCell ref="J4:J5"/>
    <mergeCell ref="H3:H5"/>
    <mergeCell ref="A2:B5"/>
    <mergeCell ref="C2:C5"/>
    <mergeCell ref="D2:D5"/>
  </mergeCells>
  <printOptions horizontalCentered="1" vertic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徳島県</cp:lastModifiedBy>
  <cp:lastPrinted>2005-03-30T00:51:30Z</cp:lastPrinted>
  <dcterms:created xsi:type="dcterms:W3CDTF">2005-03-17T05:48:19Z</dcterms:created>
  <dcterms:modified xsi:type="dcterms:W3CDTF">2008-06-12T01:43:56Z</dcterms:modified>
  <cp:category/>
  <cp:version/>
  <cp:contentType/>
  <cp:contentStatus/>
</cp:coreProperties>
</file>