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7095" activeTab="0"/>
  </bookViews>
  <sheets>
    <sheet name="昭和56年" sheetId="1" r:id="rId1"/>
  </sheets>
  <definedNames>
    <definedName name="_xlnm.Print_Area" localSheetId="0">'昭和56年'!$A$1:$X$71</definedName>
    <definedName name="_xlnm.Print_Titles" localSheetId="0">'昭和56年'!$4:$6</definedName>
  </definedNames>
  <calcPr fullCalcOnLoad="1"/>
</workbook>
</file>

<file path=xl/sharedStrings.xml><?xml version="1.0" encoding="utf-8"?>
<sst xmlns="http://schemas.openxmlformats.org/spreadsheetml/2006/main" count="99" uniqueCount="86">
  <si>
    <t>県計</t>
  </si>
  <si>
    <t>徳島市</t>
  </si>
  <si>
    <t>鳴門市</t>
  </si>
  <si>
    <t>小松島市</t>
  </si>
  <si>
    <t>阿南市</t>
  </si>
  <si>
    <t>勝浦町</t>
  </si>
  <si>
    <t>石井町</t>
  </si>
  <si>
    <t>松茂町</t>
  </si>
  <si>
    <t>藍住町</t>
  </si>
  <si>
    <t>板野町</t>
  </si>
  <si>
    <t>男</t>
  </si>
  <si>
    <t>女</t>
  </si>
  <si>
    <t>増　加</t>
  </si>
  <si>
    <t>減　少</t>
  </si>
  <si>
    <t>増減計</t>
  </si>
  <si>
    <t>1世帯</t>
  </si>
  <si>
    <t>当たり</t>
  </si>
  <si>
    <t>の人員</t>
  </si>
  <si>
    <t>増　減</t>
  </si>
  <si>
    <t>転　　　出</t>
  </si>
  <si>
    <t>出　　生</t>
  </si>
  <si>
    <t>死　　亡</t>
  </si>
  <si>
    <t>転　　　入</t>
  </si>
  <si>
    <t>自　　然　　動　　態</t>
  </si>
  <si>
    <t>総　数</t>
  </si>
  <si>
    <t>社　　　会　　　動　　　態　</t>
  </si>
  <si>
    <t>推　　計　　人　　口</t>
  </si>
  <si>
    <t>世　帯　の　移　動</t>
  </si>
  <si>
    <t>市　町　村</t>
  </si>
  <si>
    <t>由岐町</t>
  </si>
  <si>
    <t>日和佐町</t>
  </si>
  <si>
    <t>牟岐町</t>
  </si>
  <si>
    <t>海南町</t>
  </si>
  <si>
    <t>海部町</t>
  </si>
  <si>
    <t>宍喰町</t>
  </si>
  <si>
    <t>北島町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</si>
  <si>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</si>
  <si>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</si>
  <si>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</si>
  <si>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</si>
  <si>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</si>
  <si>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</si>
  <si>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</si>
  <si>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</si>
  <si>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三好郡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</si>
  <si>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</si>
  <si>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</si>
  <si>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</si>
  <si>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</si>
  <si>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</si>
  <si>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</si>
  <si>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</si>
  <si>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美馬郡</t>
  </si>
  <si>
    <t>阿波郡</t>
  </si>
  <si>
    <t>市場町</t>
  </si>
  <si>
    <t>阿波町</t>
  </si>
  <si>
    <t>土成町</t>
  </si>
  <si>
    <t>吉野町</t>
  </si>
  <si>
    <t>板野郡</t>
  </si>
  <si>
    <t>海部郡</t>
  </si>
  <si>
    <t>鷲敷町</t>
  </si>
  <si>
    <t>相生町</t>
  </si>
  <si>
    <t>上那賀町</t>
  </si>
  <si>
    <t>木沢村</t>
  </si>
  <si>
    <t>木頭村</t>
  </si>
  <si>
    <t>那賀郡</t>
  </si>
  <si>
    <t>神山町</t>
  </si>
  <si>
    <t>名西郡</t>
  </si>
  <si>
    <t>佐那河内村</t>
  </si>
  <si>
    <t>上勝町</t>
  </si>
  <si>
    <t>勝浦郡</t>
  </si>
  <si>
    <t>郡計</t>
  </si>
  <si>
    <t>市計</t>
  </si>
  <si>
    <t>那賀川町　　　</t>
  </si>
  <si>
    <t>羽ノ浦町　　　</t>
  </si>
  <si>
    <t>麻植郡</t>
  </si>
  <si>
    <t>鴨島町</t>
  </si>
  <si>
    <t>川島町</t>
  </si>
  <si>
    <t>山川町</t>
  </si>
  <si>
    <t>美郷村</t>
  </si>
  <si>
    <t>推計人口</t>
  </si>
  <si>
    <t>増　減
合　計</t>
  </si>
  <si>
    <t>推　計
世帯数</t>
  </si>
  <si>
    <t>徳島県　昭和 57年 1月 1日　現在　</t>
  </si>
  <si>
    <t>総　数　年　報（昭和 56年 1月から昭和 56年 12月分の移動状況)</t>
  </si>
  <si>
    <t>西祖谷山村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</si>
</sst>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28" xfId="0" applyNumberFormat="1" applyFont="1" applyFill="1" applyBorder="1" applyAlignment="1">
      <alignment vertical="center"/>
    </xf>
    <xf numFmtId="49" fontId="7" fillId="0" borderId="29" xfId="20" applyNumberFormat="1" applyFont="1" applyFill="1" applyBorder="1" applyAlignment="1">
      <alignment horizontal="distributed" vertical="top"/>
      <protection/>
    </xf>
    <xf numFmtId="49" fontId="7" fillId="0" borderId="3" xfId="20" applyNumberFormat="1" applyFont="1" applyFill="1" applyBorder="1" applyAlignment="1">
      <alignment horizontal="distributed" vertical="top"/>
      <protection/>
    </xf>
    <xf numFmtId="49" fontId="7" fillId="0" borderId="30" xfId="20" applyNumberFormat="1" applyFont="1" applyFill="1" applyBorder="1" applyAlignment="1">
      <alignment horizontal="distributed" vertical="top"/>
      <protection/>
    </xf>
    <xf numFmtId="3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3" fontId="2" fillId="0" borderId="37" xfId="0" applyNumberFormat="1" applyFont="1" applyFill="1" applyBorder="1" applyAlignment="1">
      <alignment vertical="center"/>
    </xf>
    <xf numFmtId="49" fontId="8" fillId="0" borderId="3" xfId="20" applyNumberFormat="1" applyFont="1" applyFill="1" applyBorder="1" applyAlignment="1">
      <alignment horizontal="distributed" vertical="top"/>
      <protection/>
    </xf>
    <xf numFmtId="0" fontId="6" fillId="0" borderId="5" xfId="0" applyFont="1" applyFill="1" applyBorder="1" applyAlignment="1">
      <alignment horizontal="distributed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9" fontId="0" fillId="0" borderId="0" xfId="0" applyNumberFormat="1" applyFill="1" applyAlignment="1">
      <alignment vertical="center"/>
    </xf>
    <xf numFmtId="17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8.625" style="1" bestFit="1" customWidth="1"/>
    <col min="3" max="4" width="6.625" style="1" customWidth="1"/>
    <col min="5" max="5" width="7.875" style="1" bestFit="1" customWidth="1"/>
    <col min="6" max="7" width="6.625" style="1" customWidth="1"/>
    <col min="8" max="8" width="7.625" style="1" customWidth="1"/>
    <col min="9" max="9" width="8.75390625" style="1" bestFit="1" customWidth="1"/>
    <col min="10" max="10" width="7.125" style="1" customWidth="1"/>
    <col min="11" max="11" width="7.375" style="1" customWidth="1"/>
    <col min="12" max="12" width="8.75390625" style="1" bestFit="1" customWidth="1"/>
    <col min="13" max="14" width="7.125" style="1" customWidth="1"/>
    <col min="15" max="16" width="7.625" style="1" customWidth="1"/>
    <col min="17" max="17" width="10.125" style="1" customWidth="1"/>
    <col min="18" max="19" width="8.875" style="1" customWidth="1"/>
    <col min="20" max="20" width="9.75390625" style="1" bestFit="1" customWidth="1"/>
    <col min="21" max="23" width="7.625" style="1" customWidth="1"/>
    <col min="24" max="24" width="5.75390625" style="1" customWidth="1"/>
    <col min="25" max="16384" width="9.00390625" style="1" customWidth="1"/>
  </cols>
  <sheetData>
    <row r="1" spans="3:14" ht="15.75" customHeight="1">
      <c r="C1" s="2"/>
      <c r="D1" s="2"/>
      <c r="F1" s="3"/>
      <c r="G1" s="3"/>
      <c r="H1" s="3"/>
      <c r="I1" s="3"/>
      <c r="K1" s="79" t="s">
        <v>80</v>
      </c>
      <c r="L1" s="80"/>
      <c r="M1" s="80"/>
      <c r="N1" s="80"/>
    </row>
    <row r="2" spans="2:17" ht="15.75" customHeight="1">
      <c r="B2" s="4" t="s">
        <v>83</v>
      </c>
      <c r="C2" s="2"/>
      <c r="D2" s="2"/>
      <c r="E2" s="3"/>
      <c r="F2" s="3"/>
      <c r="G2" s="3"/>
      <c r="H2" s="3"/>
      <c r="I2" s="3"/>
      <c r="J2" s="3"/>
      <c r="K2" s="80"/>
      <c r="L2" s="80"/>
      <c r="M2" s="80"/>
      <c r="N2" s="80"/>
      <c r="Q2" s="4" t="s">
        <v>84</v>
      </c>
    </row>
    <row r="3" ht="15.75" customHeight="1" thickBot="1"/>
    <row r="4" spans="1:24" ht="15.75" customHeight="1">
      <c r="A4" s="5"/>
      <c r="B4" s="81" t="s">
        <v>23</v>
      </c>
      <c r="C4" s="81"/>
      <c r="D4" s="81"/>
      <c r="E4" s="81"/>
      <c r="F4" s="81"/>
      <c r="G4" s="81"/>
      <c r="H4" s="82"/>
      <c r="I4" s="81" t="s">
        <v>25</v>
      </c>
      <c r="J4" s="81"/>
      <c r="K4" s="81"/>
      <c r="L4" s="81"/>
      <c r="M4" s="81"/>
      <c r="N4" s="81"/>
      <c r="O4" s="81"/>
      <c r="P4" s="70" t="s">
        <v>81</v>
      </c>
      <c r="Q4" s="73" t="s">
        <v>26</v>
      </c>
      <c r="R4" s="74"/>
      <c r="S4" s="75"/>
      <c r="T4" s="70" t="s">
        <v>82</v>
      </c>
      <c r="U4" s="73" t="s">
        <v>27</v>
      </c>
      <c r="V4" s="83"/>
      <c r="W4" s="84"/>
      <c r="X4" s="6" t="s">
        <v>15</v>
      </c>
    </row>
    <row r="5" spans="1:24" ht="15.75" customHeight="1">
      <c r="A5" s="7" t="s">
        <v>28</v>
      </c>
      <c r="B5" s="88" t="s">
        <v>20</v>
      </c>
      <c r="C5" s="88"/>
      <c r="D5" s="88"/>
      <c r="E5" s="88" t="s">
        <v>21</v>
      </c>
      <c r="F5" s="88"/>
      <c r="G5" s="88"/>
      <c r="H5" s="88" t="s">
        <v>18</v>
      </c>
      <c r="I5" s="88" t="s">
        <v>22</v>
      </c>
      <c r="J5" s="88"/>
      <c r="K5" s="88"/>
      <c r="L5" s="88" t="s">
        <v>19</v>
      </c>
      <c r="M5" s="88"/>
      <c r="N5" s="88"/>
      <c r="O5" s="88" t="s">
        <v>18</v>
      </c>
      <c r="P5" s="71"/>
      <c r="Q5" s="76"/>
      <c r="R5" s="77"/>
      <c r="S5" s="78"/>
      <c r="T5" s="71"/>
      <c r="U5" s="85"/>
      <c r="V5" s="86"/>
      <c r="W5" s="87"/>
      <c r="X5" s="8" t="s">
        <v>16</v>
      </c>
    </row>
    <row r="6" spans="1:24" ht="15.75" customHeight="1" thickBot="1">
      <c r="A6" s="9"/>
      <c r="B6" s="10" t="s">
        <v>24</v>
      </c>
      <c r="C6" s="10" t="s">
        <v>10</v>
      </c>
      <c r="D6" s="10" t="s">
        <v>11</v>
      </c>
      <c r="E6" s="10" t="s">
        <v>24</v>
      </c>
      <c r="F6" s="10" t="s">
        <v>10</v>
      </c>
      <c r="G6" s="10" t="s">
        <v>11</v>
      </c>
      <c r="H6" s="89"/>
      <c r="I6" s="10" t="s">
        <v>24</v>
      </c>
      <c r="J6" s="10" t="s">
        <v>10</v>
      </c>
      <c r="K6" s="10" t="s">
        <v>11</v>
      </c>
      <c r="L6" s="10" t="s">
        <v>24</v>
      </c>
      <c r="M6" s="10" t="s">
        <v>10</v>
      </c>
      <c r="N6" s="10" t="s">
        <v>11</v>
      </c>
      <c r="O6" s="89"/>
      <c r="P6" s="72"/>
      <c r="Q6" s="10" t="s">
        <v>24</v>
      </c>
      <c r="R6" s="10" t="s">
        <v>10</v>
      </c>
      <c r="S6" s="10" t="s">
        <v>11</v>
      </c>
      <c r="T6" s="72"/>
      <c r="U6" s="10" t="s">
        <v>12</v>
      </c>
      <c r="V6" s="10" t="s">
        <v>13</v>
      </c>
      <c r="W6" s="11" t="s">
        <v>14</v>
      </c>
      <c r="X6" s="12" t="s">
        <v>17</v>
      </c>
    </row>
    <row r="7" spans="1:24" ht="15.75" customHeight="1">
      <c r="A7" s="13" t="s">
        <v>0</v>
      </c>
      <c r="B7" s="14">
        <f aca="true" t="shared" si="0" ref="B7:W7">B13+B8</f>
        <v>10383</v>
      </c>
      <c r="C7" s="14">
        <f t="shared" si="0"/>
        <v>5354</v>
      </c>
      <c r="D7" s="14">
        <f t="shared" si="0"/>
        <v>5029</v>
      </c>
      <c r="E7" s="14">
        <f t="shared" si="0"/>
        <v>6790</v>
      </c>
      <c r="F7" s="14">
        <f t="shared" si="0"/>
        <v>3733</v>
      </c>
      <c r="G7" s="14">
        <f t="shared" si="0"/>
        <v>3057</v>
      </c>
      <c r="H7" s="15">
        <f t="shared" si="0"/>
        <v>3593</v>
      </c>
      <c r="I7" s="16">
        <f t="shared" si="0"/>
        <v>36860</v>
      </c>
      <c r="J7" s="14">
        <f t="shared" si="0"/>
        <v>18794</v>
      </c>
      <c r="K7" s="14">
        <f t="shared" si="0"/>
        <v>18066</v>
      </c>
      <c r="L7" s="14">
        <f t="shared" si="0"/>
        <v>38734</v>
      </c>
      <c r="M7" s="14">
        <f t="shared" si="0"/>
        <v>19912</v>
      </c>
      <c r="N7" s="14">
        <f t="shared" si="0"/>
        <v>18822</v>
      </c>
      <c r="O7" s="15">
        <f t="shared" si="0"/>
        <v>-1874</v>
      </c>
      <c r="P7" s="17">
        <f t="shared" si="0"/>
        <v>1719</v>
      </c>
      <c r="Q7" s="65">
        <f t="shared" si="0"/>
        <v>827871</v>
      </c>
      <c r="R7" s="16">
        <f t="shared" si="0"/>
        <v>397036</v>
      </c>
      <c r="S7" s="18">
        <f t="shared" si="0"/>
        <v>430835</v>
      </c>
      <c r="T7" s="65">
        <f t="shared" si="0"/>
        <v>243497</v>
      </c>
      <c r="U7" s="14">
        <f t="shared" si="0"/>
        <v>12995</v>
      </c>
      <c r="V7" s="14">
        <f t="shared" si="0"/>
        <v>10401</v>
      </c>
      <c r="W7" s="14">
        <f t="shared" si="0"/>
        <v>2594</v>
      </c>
      <c r="X7" s="19">
        <f>Q7/T7</f>
        <v>3.3999227916565706</v>
      </c>
    </row>
    <row r="8" spans="1:24" ht="15.75" customHeight="1">
      <c r="A8" s="20" t="s">
        <v>72</v>
      </c>
      <c r="B8" s="21">
        <f aca="true" t="shared" si="1" ref="B8:W8">SUM(B9:B12)</f>
        <v>5533</v>
      </c>
      <c r="C8" s="22">
        <f t="shared" si="1"/>
        <v>2834</v>
      </c>
      <c r="D8" s="22">
        <f t="shared" si="1"/>
        <v>2699</v>
      </c>
      <c r="E8" s="22">
        <f t="shared" si="1"/>
        <v>2933</v>
      </c>
      <c r="F8" s="22">
        <f t="shared" si="1"/>
        <v>1600</v>
      </c>
      <c r="G8" s="22">
        <f t="shared" si="1"/>
        <v>1333</v>
      </c>
      <c r="H8" s="23">
        <f t="shared" si="1"/>
        <v>2600</v>
      </c>
      <c r="I8" s="21">
        <f t="shared" si="1"/>
        <v>18307</v>
      </c>
      <c r="J8" s="22">
        <f t="shared" si="1"/>
        <v>9655</v>
      </c>
      <c r="K8" s="22">
        <f t="shared" si="1"/>
        <v>8652</v>
      </c>
      <c r="L8" s="22">
        <f t="shared" si="1"/>
        <v>18835</v>
      </c>
      <c r="M8" s="22">
        <f t="shared" si="1"/>
        <v>10030</v>
      </c>
      <c r="N8" s="22">
        <f t="shared" si="1"/>
        <v>8805</v>
      </c>
      <c r="O8" s="23">
        <f t="shared" si="1"/>
        <v>-528</v>
      </c>
      <c r="P8" s="23">
        <f t="shared" si="1"/>
        <v>2072</v>
      </c>
      <c r="Q8" s="66">
        <f t="shared" si="1"/>
        <v>420403</v>
      </c>
      <c r="R8" s="24">
        <f t="shared" si="1"/>
        <v>201108</v>
      </c>
      <c r="S8" s="25">
        <f t="shared" si="1"/>
        <v>219295</v>
      </c>
      <c r="T8" s="66">
        <f t="shared" si="1"/>
        <v>128864</v>
      </c>
      <c r="U8" s="21">
        <f t="shared" si="1"/>
        <v>8543</v>
      </c>
      <c r="V8" s="22">
        <f t="shared" si="1"/>
        <v>6767</v>
      </c>
      <c r="W8" s="22">
        <f t="shared" si="1"/>
        <v>1776</v>
      </c>
      <c r="X8" s="26">
        <f aca="true" t="shared" si="2" ref="X8:X68">Q8/T8</f>
        <v>3.262377390116712</v>
      </c>
    </row>
    <row r="9" spans="1:24" ht="15.75" customHeight="1">
      <c r="A9" s="27" t="s">
        <v>1</v>
      </c>
      <c r="B9" s="28">
        <f>SUM(C9:D9)</f>
        <v>3359</v>
      </c>
      <c r="C9" s="29">
        <v>1723</v>
      </c>
      <c r="D9" s="29">
        <v>1636</v>
      </c>
      <c r="E9" s="29">
        <f aca="true" t="shared" si="3" ref="E9:E68">SUM(F9:G9)</f>
        <v>1568</v>
      </c>
      <c r="F9" s="29">
        <v>880</v>
      </c>
      <c r="G9" s="29">
        <v>688</v>
      </c>
      <c r="H9" s="30">
        <f>B9-E9</f>
        <v>1791</v>
      </c>
      <c r="I9" s="28">
        <f aca="true" t="shared" si="4" ref="I9:I68">SUM(J9:K9)</f>
        <v>12152</v>
      </c>
      <c r="J9" s="29">
        <v>6401</v>
      </c>
      <c r="K9" s="29">
        <v>5751</v>
      </c>
      <c r="L9" s="29">
        <f aca="true" t="shared" si="5" ref="L9:L68">SUM(M9:N9)</f>
        <v>12329</v>
      </c>
      <c r="M9" s="29">
        <v>6608</v>
      </c>
      <c r="N9" s="29">
        <v>5721</v>
      </c>
      <c r="O9" s="30">
        <f>I9-L9</f>
        <v>-177</v>
      </c>
      <c r="P9" s="30">
        <f>H9+O9</f>
        <v>1614</v>
      </c>
      <c r="Q9" s="67">
        <f aca="true" t="shared" si="6" ref="Q9:Q68">SUM(R9:S9)</f>
        <v>251538</v>
      </c>
      <c r="R9" s="31">
        <v>119720</v>
      </c>
      <c r="S9" s="32">
        <v>131818</v>
      </c>
      <c r="T9" s="67">
        <v>81950</v>
      </c>
      <c r="U9" s="28">
        <v>6915</v>
      </c>
      <c r="V9" s="29">
        <v>5499</v>
      </c>
      <c r="W9" s="29">
        <f>U9-V9</f>
        <v>1416</v>
      </c>
      <c r="X9" s="33">
        <f t="shared" si="2"/>
        <v>3.0694081757169007</v>
      </c>
    </row>
    <row r="10" spans="1:24" ht="15.75" customHeight="1">
      <c r="A10" s="27" t="s">
        <v>2</v>
      </c>
      <c r="B10" s="28">
        <f aca="true" t="shared" si="7" ref="B10:B68">SUM(C10:D10)</f>
        <v>812</v>
      </c>
      <c r="C10" s="29">
        <v>430</v>
      </c>
      <c r="D10" s="29">
        <v>382</v>
      </c>
      <c r="E10" s="29">
        <f t="shared" si="3"/>
        <v>524</v>
      </c>
      <c r="F10" s="29">
        <v>278</v>
      </c>
      <c r="G10" s="29">
        <v>246</v>
      </c>
      <c r="H10" s="30">
        <f>B10-E10</f>
        <v>288</v>
      </c>
      <c r="I10" s="28">
        <f t="shared" si="4"/>
        <v>2154</v>
      </c>
      <c r="J10" s="29">
        <v>1123</v>
      </c>
      <c r="K10" s="29">
        <v>1031</v>
      </c>
      <c r="L10" s="29">
        <f t="shared" si="5"/>
        <v>2254</v>
      </c>
      <c r="M10" s="29">
        <v>1176</v>
      </c>
      <c r="N10" s="29">
        <v>1078</v>
      </c>
      <c r="O10" s="30">
        <f>I10-L10</f>
        <v>-100</v>
      </c>
      <c r="P10" s="30">
        <f aca="true" t="shared" si="8" ref="P10:P68">H10+O10</f>
        <v>188</v>
      </c>
      <c r="Q10" s="67">
        <f t="shared" si="6"/>
        <v>63664</v>
      </c>
      <c r="R10" s="31">
        <v>30453</v>
      </c>
      <c r="S10" s="32">
        <v>33211</v>
      </c>
      <c r="T10" s="67">
        <v>18104</v>
      </c>
      <c r="U10" s="28">
        <v>674</v>
      </c>
      <c r="V10" s="29">
        <v>431</v>
      </c>
      <c r="W10" s="29">
        <f>U10-V10</f>
        <v>243</v>
      </c>
      <c r="X10" s="33">
        <f t="shared" si="2"/>
        <v>3.516570923552806</v>
      </c>
    </row>
    <row r="11" spans="1:24" ht="15.75" customHeight="1">
      <c r="A11" s="27" t="s">
        <v>3</v>
      </c>
      <c r="B11" s="28">
        <f t="shared" si="7"/>
        <v>534</v>
      </c>
      <c r="C11" s="29">
        <v>267</v>
      </c>
      <c r="D11" s="29">
        <v>267</v>
      </c>
      <c r="E11" s="29">
        <f t="shared" si="3"/>
        <v>317</v>
      </c>
      <c r="F11" s="29">
        <v>175</v>
      </c>
      <c r="G11" s="29">
        <v>142</v>
      </c>
      <c r="H11" s="30">
        <f>B11-E11</f>
        <v>217</v>
      </c>
      <c r="I11" s="28">
        <f t="shared" si="4"/>
        <v>2070</v>
      </c>
      <c r="J11" s="29">
        <v>1094</v>
      </c>
      <c r="K11" s="29">
        <v>976</v>
      </c>
      <c r="L11" s="29">
        <f t="shared" si="5"/>
        <v>2199</v>
      </c>
      <c r="M11" s="29">
        <v>1150</v>
      </c>
      <c r="N11" s="29">
        <v>1049</v>
      </c>
      <c r="O11" s="30">
        <f>I11-L11</f>
        <v>-129</v>
      </c>
      <c r="P11" s="30">
        <f t="shared" si="8"/>
        <v>88</v>
      </c>
      <c r="Q11" s="67">
        <f t="shared" si="6"/>
        <v>43704</v>
      </c>
      <c r="R11" s="31">
        <v>20900</v>
      </c>
      <c r="S11" s="32">
        <v>22804</v>
      </c>
      <c r="T11" s="67">
        <v>12624</v>
      </c>
      <c r="U11" s="28">
        <v>598</v>
      </c>
      <c r="V11" s="29">
        <v>507</v>
      </c>
      <c r="W11" s="29">
        <f>U11-V11</f>
        <v>91</v>
      </c>
      <c r="X11" s="33">
        <f t="shared" si="2"/>
        <v>3.461977186311787</v>
      </c>
    </row>
    <row r="12" spans="1:24" ht="15.75" customHeight="1">
      <c r="A12" s="27" t="s">
        <v>4</v>
      </c>
      <c r="B12" s="28">
        <f t="shared" si="7"/>
        <v>828</v>
      </c>
      <c r="C12" s="29">
        <v>414</v>
      </c>
      <c r="D12" s="29">
        <v>414</v>
      </c>
      <c r="E12" s="29">
        <f t="shared" si="3"/>
        <v>524</v>
      </c>
      <c r="F12" s="29">
        <v>267</v>
      </c>
      <c r="G12" s="29">
        <v>257</v>
      </c>
      <c r="H12" s="30">
        <f>B12-E12</f>
        <v>304</v>
      </c>
      <c r="I12" s="28">
        <f t="shared" si="4"/>
        <v>1931</v>
      </c>
      <c r="J12" s="29">
        <v>1037</v>
      </c>
      <c r="K12" s="29">
        <v>894</v>
      </c>
      <c r="L12" s="29">
        <f t="shared" si="5"/>
        <v>2053</v>
      </c>
      <c r="M12" s="29">
        <v>1096</v>
      </c>
      <c r="N12" s="29">
        <v>957</v>
      </c>
      <c r="O12" s="30">
        <f>I12-L12</f>
        <v>-122</v>
      </c>
      <c r="P12" s="30">
        <f t="shared" si="8"/>
        <v>182</v>
      </c>
      <c r="Q12" s="67">
        <f t="shared" si="6"/>
        <v>61497</v>
      </c>
      <c r="R12" s="31">
        <v>30035</v>
      </c>
      <c r="S12" s="32">
        <v>31462</v>
      </c>
      <c r="T12" s="67">
        <v>16186</v>
      </c>
      <c r="U12" s="28">
        <v>356</v>
      </c>
      <c r="V12" s="29">
        <v>330</v>
      </c>
      <c r="W12" s="29">
        <f>U12-V12</f>
        <v>26</v>
      </c>
      <c r="X12" s="33">
        <f t="shared" si="2"/>
        <v>3.799394538490053</v>
      </c>
    </row>
    <row r="13" spans="1:24" ht="15.75" customHeight="1">
      <c r="A13" s="34" t="s">
        <v>71</v>
      </c>
      <c r="B13" s="21">
        <f>B14+B17+B18+B21+B29+B36+B44+B52+B60+B47</f>
        <v>4850</v>
      </c>
      <c r="C13" s="22">
        <f aca="true" t="shared" si="9" ref="C13:H13">C14+C17+C18+C21+C29+C36+C44+C52+C60+C47</f>
        <v>2520</v>
      </c>
      <c r="D13" s="22">
        <f t="shared" si="9"/>
        <v>2330</v>
      </c>
      <c r="E13" s="22">
        <f t="shared" si="9"/>
        <v>3857</v>
      </c>
      <c r="F13" s="22">
        <f t="shared" si="9"/>
        <v>2133</v>
      </c>
      <c r="G13" s="22">
        <f t="shared" si="9"/>
        <v>1724</v>
      </c>
      <c r="H13" s="23">
        <f t="shared" si="9"/>
        <v>993</v>
      </c>
      <c r="I13" s="21">
        <f aca="true" t="shared" si="10" ref="I13:V13">I14+I17+I18+I21+I29+I36+I44+I52+I60+I47</f>
        <v>18553</v>
      </c>
      <c r="J13" s="22">
        <f t="shared" si="10"/>
        <v>9139</v>
      </c>
      <c r="K13" s="22">
        <f t="shared" si="10"/>
        <v>9414</v>
      </c>
      <c r="L13" s="22">
        <f t="shared" si="10"/>
        <v>19899</v>
      </c>
      <c r="M13" s="22">
        <f t="shared" si="10"/>
        <v>9882</v>
      </c>
      <c r="N13" s="22">
        <f t="shared" si="10"/>
        <v>10017</v>
      </c>
      <c r="O13" s="23">
        <f t="shared" si="10"/>
        <v>-1346</v>
      </c>
      <c r="P13" s="23">
        <f t="shared" si="10"/>
        <v>-353</v>
      </c>
      <c r="Q13" s="66">
        <f t="shared" si="10"/>
        <v>407468</v>
      </c>
      <c r="R13" s="24">
        <f t="shared" si="10"/>
        <v>195928</v>
      </c>
      <c r="S13" s="25">
        <f t="shared" si="10"/>
        <v>211540</v>
      </c>
      <c r="T13" s="66">
        <f t="shared" si="10"/>
        <v>114633</v>
      </c>
      <c r="U13" s="21">
        <f t="shared" si="10"/>
        <v>4452</v>
      </c>
      <c r="V13" s="22">
        <f t="shared" si="10"/>
        <v>3634</v>
      </c>
      <c r="W13" s="22">
        <f>W14+W17+W18+W21+W29+W36+W44+W52+W60+W47</f>
        <v>818</v>
      </c>
      <c r="X13" s="26">
        <f t="shared" si="2"/>
        <v>3.5545436305426885</v>
      </c>
    </row>
    <row r="14" spans="1:24" ht="15.75" customHeight="1">
      <c r="A14" s="35" t="s">
        <v>70</v>
      </c>
      <c r="B14" s="21">
        <f>SUM(B15:B16)</f>
        <v>105</v>
      </c>
      <c r="C14" s="22">
        <f aca="true" t="shared" si="11" ref="C14:H14">SUM(C15:C16)</f>
        <v>60</v>
      </c>
      <c r="D14" s="22">
        <f t="shared" si="11"/>
        <v>45</v>
      </c>
      <c r="E14" s="22">
        <f t="shared" si="11"/>
        <v>100</v>
      </c>
      <c r="F14" s="22">
        <f t="shared" si="11"/>
        <v>65</v>
      </c>
      <c r="G14" s="22">
        <f t="shared" si="11"/>
        <v>35</v>
      </c>
      <c r="H14" s="23">
        <f t="shared" si="11"/>
        <v>5</v>
      </c>
      <c r="I14" s="21">
        <f aca="true" t="shared" si="12" ref="I14:V14">SUM(I15:I16)</f>
        <v>373</v>
      </c>
      <c r="J14" s="22">
        <f t="shared" si="12"/>
        <v>187</v>
      </c>
      <c r="K14" s="22">
        <f t="shared" si="12"/>
        <v>186</v>
      </c>
      <c r="L14" s="22">
        <f t="shared" si="12"/>
        <v>518</v>
      </c>
      <c r="M14" s="22">
        <f t="shared" si="12"/>
        <v>249</v>
      </c>
      <c r="N14" s="22">
        <f t="shared" si="12"/>
        <v>269</v>
      </c>
      <c r="O14" s="23">
        <f t="shared" si="12"/>
        <v>-145</v>
      </c>
      <c r="P14" s="23">
        <f t="shared" si="12"/>
        <v>-140</v>
      </c>
      <c r="Q14" s="66">
        <f t="shared" si="12"/>
        <v>10577</v>
      </c>
      <c r="R14" s="24">
        <f t="shared" si="12"/>
        <v>5192</v>
      </c>
      <c r="S14" s="25">
        <f t="shared" si="12"/>
        <v>5385</v>
      </c>
      <c r="T14" s="66">
        <f t="shared" si="12"/>
        <v>2840</v>
      </c>
      <c r="U14" s="21">
        <f t="shared" si="12"/>
        <v>74</v>
      </c>
      <c r="V14" s="22">
        <f t="shared" si="12"/>
        <v>77</v>
      </c>
      <c r="W14" s="22">
        <f>SUM(W15:W16)</f>
        <v>-3</v>
      </c>
      <c r="X14" s="26">
        <f t="shared" si="2"/>
        <v>3.7242957746478873</v>
      </c>
    </row>
    <row r="15" spans="1:24" ht="15.75" customHeight="1">
      <c r="A15" s="27" t="s">
        <v>5</v>
      </c>
      <c r="B15" s="28">
        <f t="shared" si="7"/>
        <v>84</v>
      </c>
      <c r="C15" s="29">
        <v>46</v>
      </c>
      <c r="D15" s="29">
        <v>38</v>
      </c>
      <c r="E15" s="29">
        <f t="shared" si="3"/>
        <v>68</v>
      </c>
      <c r="F15" s="29">
        <v>41</v>
      </c>
      <c r="G15" s="29">
        <v>27</v>
      </c>
      <c r="H15" s="30">
        <f>B15-E15</f>
        <v>16</v>
      </c>
      <c r="I15" s="28">
        <f t="shared" si="4"/>
        <v>262</v>
      </c>
      <c r="J15" s="29">
        <v>128</v>
      </c>
      <c r="K15" s="29">
        <v>134</v>
      </c>
      <c r="L15" s="29">
        <f t="shared" si="5"/>
        <v>334</v>
      </c>
      <c r="M15" s="29">
        <v>152</v>
      </c>
      <c r="N15" s="29">
        <v>182</v>
      </c>
      <c r="O15" s="30">
        <f>I15-L15</f>
        <v>-72</v>
      </c>
      <c r="P15" s="30">
        <f t="shared" si="8"/>
        <v>-56</v>
      </c>
      <c r="Q15" s="67">
        <f t="shared" si="6"/>
        <v>7729</v>
      </c>
      <c r="R15" s="31">
        <v>3826</v>
      </c>
      <c r="S15" s="32">
        <v>3903</v>
      </c>
      <c r="T15" s="67">
        <v>1925</v>
      </c>
      <c r="U15" s="28">
        <v>48</v>
      </c>
      <c r="V15" s="29">
        <v>41</v>
      </c>
      <c r="W15" s="29">
        <f>U15-V15</f>
        <v>7</v>
      </c>
      <c r="X15" s="33">
        <f t="shared" si="2"/>
        <v>4.0150649350649354</v>
      </c>
    </row>
    <row r="16" spans="1:24" ht="15.75" customHeight="1">
      <c r="A16" s="27" t="s">
        <v>69</v>
      </c>
      <c r="B16" s="28">
        <f t="shared" si="7"/>
        <v>21</v>
      </c>
      <c r="C16" s="29">
        <v>14</v>
      </c>
      <c r="D16" s="29">
        <v>7</v>
      </c>
      <c r="E16" s="29">
        <f t="shared" si="3"/>
        <v>32</v>
      </c>
      <c r="F16" s="29">
        <v>24</v>
      </c>
      <c r="G16" s="29">
        <v>8</v>
      </c>
      <c r="H16" s="30">
        <f>B16-E16</f>
        <v>-11</v>
      </c>
      <c r="I16" s="28">
        <f t="shared" si="4"/>
        <v>111</v>
      </c>
      <c r="J16" s="29">
        <v>59</v>
      </c>
      <c r="K16" s="29">
        <v>52</v>
      </c>
      <c r="L16" s="29">
        <f t="shared" si="5"/>
        <v>184</v>
      </c>
      <c r="M16" s="29">
        <v>97</v>
      </c>
      <c r="N16" s="29">
        <v>87</v>
      </c>
      <c r="O16" s="30">
        <f>I16-L16</f>
        <v>-73</v>
      </c>
      <c r="P16" s="30">
        <f t="shared" si="8"/>
        <v>-84</v>
      </c>
      <c r="Q16" s="67">
        <f t="shared" si="6"/>
        <v>2848</v>
      </c>
      <c r="R16" s="31">
        <v>1366</v>
      </c>
      <c r="S16" s="32">
        <v>1482</v>
      </c>
      <c r="T16" s="67">
        <v>915</v>
      </c>
      <c r="U16" s="28">
        <v>26</v>
      </c>
      <c r="V16" s="29">
        <v>36</v>
      </c>
      <c r="W16" s="29">
        <f>U16-V16</f>
        <v>-10</v>
      </c>
      <c r="X16" s="33">
        <f t="shared" si="2"/>
        <v>3.112568306010929</v>
      </c>
    </row>
    <row r="17" spans="1:24" ht="15.75" customHeight="1">
      <c r="A17" s="35" t="s">
        <v>68</v>
      </c>
      <c r="B17" s="21">
        <f t="shared" si="7"/>
        <v>36</v>
      </c>
      <c r="C17" s="22">
        <v>20</v>
      </c>
      <c r="D17" s="22">
        <v>16</v>
      </c>
      <c r="E17" s="22">
        <f t="shared" si="3"/>
        <v>38</v>
      </c>
      <c r="F17" s="22">
        <v>24</v>
      </c>
      <c r="G17" s="22">
        <v>14</v>
      </c>
      <c r="H17" s="23">
        <f>B17-E17</f>
        <v>-2</v>
      </c>
      <c r="I17" s="21">
        <f t="shared" si="4"/>
        <v>110</v>
      </c>
      <c r="J17" s="22">
        <v>50</v>
      </c>
      <c r="K17" s="22">
        <v>60</v>
      </c>
      <c r="L17" s="22">
        <f t="shared" si="5"/>
        <v>141</v>
      </c>
      <c r="M17" s="22">
        <v>64</v>
      </c>
      <c r="N17" s="22">
        <v>77</v>
      </c>
      <c r="O17" s="23">
        <f>I17-L17</f>
        <v>-31</v>
      </c>
      <c r="P17" s="36">
        <f t="shared" si="8"/>
        <v>-33</v>
      </c>
      <c r="Q17" s="66">
        <f t="shared" si="6"/>
        <v>3806</v>
      </c>
      <c r="R17" s="24">
        <v>1893</v>
      </c>
      <c r="S17" s="25">
        <v>1913</v>
      </c>
      <c r="T17" s="66">
        <v>852</v>
      </c>
      <c r="U17" s="21">
        <v>6</v>
      </c>
      <c r="V17" s="22">
        <v>4</v>
      </c>
      <c r="W17" s="22">
        <f>U17-V17</f>
        <v>2</v>
      </c>
      <c r="X17" s="26">
        <f t="shared" si="2"/>
        <v>4.467136150234742</v>
      </c>
    </row>
    <row r="18" spans="1:24" ht="15.75" customHeight="1">
      <c r="A18" s="35" t="s">
        <v>67</v>
      </c>
      <c r="B18" s="21">
        <f>SUM(B19:B20)</f>
        <v>404</v>
      </c>
      <c r="C18" s="22">
        <f aca="true" t="shared" si="13" ref="C18:H18">SUM(C19:C20)</f>
        <v>208</v>
      </c>
      <c r="D18" s="22">
        <f t="shared" si="13"/>
        <v>196</v>
      </c>
      <c r="E18" s="22">
        <f t="shared" si="13"/>
        <v>324</v>
      </c>
      <c r="F18" s="22">
        <f t="shared" si="13"/>
        <v>180</v>
      </c>
      <c r="G18" s="22">
        <f t="shared" si="13"/>
        <v>144</v>
      </c>
      <c r="H18" s="23">
        <f t="shared" si="13"/>
        <v>80</v>
      </c>
      <c r="I18" s="21">
        <f aca="true" t="shared" si="14" ref="I18:V18">SUM(I19:I20)</f>
        <v>1306</v>
      </c>
      <c r="J18" s="22">
        <f t="shared" si="14"/>
        <v>623</v>
      </c>
      <c r="K18" s="22">
        <f t="shared" si="14"/>
        <v>683</v>
      </c>
      <c r="L18" s="22">
        <f t="shared" si="14"/>
        <v>1415</v>
      </c>
      <c r="M18" s="22">
        <f t="shared" si="14"/>
        <v>672</v>
      </c>
      <c r="N18" s="22">
        <f t="shared" si="14"/>
        <v>743</v>
      </c>
      <c r="O18" s="23">
        <f t="shared" si="14"/>
        <v>-109</v>
      </c>
      <c r="P18" s="23">
        <f t="shared" si="14"/>
        <v>-29</v>
      </c>
      <c r="Q18" s="66">
        <f t="shared" si="14"/>
        <v>35573</v>
      </c>
      <c r="R18" s="24">
        <f t="shared" si="14"/>
        <v>17057</v>
      </c>
      <c r="S18" s="25">
        <f t="shared" si="14"/>
        <v>18516</v>
      </c>
      <c r="T18" s="66">
        <f t="shared" si="14"/>
        <v>9579</v>
      </c>
      <c r="U18" s="21">
        <f t="shared" si="14"/>
        <v>404</v>
      </c>
      <c r="V18" s="22">
        <f t="shared" si="14"/>
        <v>347</v>
      </c>
      <c r="W18" s="22">
        <f>SUM(W19:W20)</f>
        <v>57</v>
      </c>
      <c r="X18" s="26">
        <f t="shared" si="2"/>
        <v>3.713644430525107</v>
      </c>
    </row>
    <row r="19" spans="1:24" ht="15.75" customHeight="1">
      <c r="A19" s="27" t="s">
        <v>6</v>
      </c>
      <c r="B19" s="28">
        <f t="shared" si="7"/>
        <v>303</v>
      </c>
      <c r="C19" s="29">
        <v>155</v>
      </c>
      <c r="D19" s="29">
        <v>148</v>
      </c>
      <c r="E19" s="29">
        <f t="shared" si="3"/>
        <v>188</v>
      </c>
      <c r="F19" s="29">
        <v>105</v>
      </c>
      <c r="G19" s="29">
        <v>83</v>
      </c>
      <c r="H19" s="30">
        <f>B19-E19</f>
        <v>115</v>
      </c>
      <c r="I19" s="28">
        <f t="shared" si="4"/>
        <v>990</v>
      </c>
      <c r="J19" s="29">
        <v>470</v>
      </c>
      <c r="K19" s="29">
        <v>520</v>
      </c>
      <c r="L19" s="29">
        <f t="shared" si="5"/>
        <v>946</v>
      </c>
      <c r="M19" s="29">
        <v>458</v>
      </c>
      <c r="N19" s="29">
        <v>488</v>
      </c>
      <c r="O19" s="30">
        <f>I19-L19</f>
        <v>44</v>
      </c>
      <c r="P19" s="30">
        <f t="shared" si="8"/>
        <v>159</v>
      </c>
      <c r="Q19" s="67">
        <f t="shared" si="6"/>
        <v>24654</v>
      </c>
      <c r="R19" s="31">
        <v>11748</v>
      </c>
      <c r="S19" s="32">
        <v>12906</v>
      </c>
      <c r="T19" s="67">
        <v>6459</v>
      </c>
      <c r="U19" s="28">
        <v>323</v>
      </c>
      <c r="V19" s="29">
        <v>266</v>
      </c>
      <c r="W19" s="29">
        <f>U19-V19</f>
        <v>57</v>
      </c>
      <c r="X19" s="33">
        <f t="shared" si="2"/>
        <v>3.8169995355318163</v>
      </c>
    </row>
    <row r="20" spans="1:24" ht="15.75" customHeight="1">
      <c r="A20" s="27" t="s">
        <v>66</v>
      </c>
      <c r="B20" s="28">
        <f t="shared" si="7"/>
        <v>101</v>
      </c>
      <c r="C20" s="29">
        <v>53</v>
      </c>
      <c r="D20" s="29">
        <v>48</v>
      </c>
      <c r="E20" s="29">
        <f t="shared" si="3"/>
        <v>136</v>
      </c>
      <c r="F20" s="29">
        <v>75</v>
      </c>
      <c r="G20" s="29">
        <v>61</v>
      </c>
      <c r="H20" s="30">
        <f>B20-E20</f>
        <v>-35</v>
      </c>
      <c r="I20" s="28">
        <f t="shared" si="4"/>
        <v>316</v>
      </c>
      <c r="J20" s="29">
        <v>153</v>
      </c>
      <c r="K20" s="29">
        <v>163</v>
      </c>
      <c r="L20" s="29">
        <f t="shared" si="5"/>
        <v>469</v>
      </c>
      <c r="M20" s="29">
        <v>214</v>
      </c>
      <c r="N20" s="29">
        <v>255</v>
      </c>
      <c r="O20" s="30">
        <f>I20-L20</f>
        <v>-153</v>
      </c>
      <c r="P20" s="30">
        <f t="shared" si="8"/>
        <v>-188</v>
      </c>
      <c r="Q20" s="67">
        <f t="shared" si="6"/>
        <v>10919</v>
      </c>
      <c r="R20" s="31">
        <v>5309</v>
      </c>
      <c r="S20" s="32">
        <v>5610</v>
      </c>
      <c r="T20" s="67">
        <v>3120</v>
      </c>
      <c r="U20" s="28">
        <v>81</v>
      </c>
      <c r="V20" s="29">
        <v>81</v>
      </c>
      <c r="W20" s="29">
        <f>U20-V20</f>
        <v>0</v>
      </c>
      <c r="X20" s="33">
        <f t="shared" si="2"/>
        <v>3.499679487179487</v>
      </c>
    </row>
    <row r="21" spans="1:24" ht="15.75" customHeight="1">
      <c r="A21" s="35" t="s">
        <v>65</v>
      </c>
      <c r="B21" s="21">
        <f>SUM(B22:B28)</f>
        <v>454</v>
      </c>
      <c r="C21" s="22">
        <f aca="true" t="shared" si="15" ref="C21:H21">SUM(C22:C28)</f>
        <v>213</v>
      </c>
      <c r="D21" s="22">
        <f t="shared" si="15"/>
        <v>241</v>
      </c>
      <c r="E21" s="22">
        <f t="shared" si="15"/>
        <v>307</v>
      </c>
      <c r="F21" s="22">
        <f t="shared" si="15"/>
        <v>173</v>
      </c>
      <c r="G21" s="22">
        <f t="shared" si="15"/>
        <v>134</v>
      </c>
      <c r="H21" s="23">
        <f t="shared" si="15"/>
        <v>147</v>
      </c>
      <c r="I21" s="21">
        <f aca="true" t="shared" si="16" ref="I21:V21">SUM(I22:I28)</f>
        <v>1473</v>
      </c>
      <c r="J21" s="22">
        <f t="shared" si="16"/>
        <v>726</v>
      </c>
      <c r="K21" s="22">
        <f t="shared" si="16"/>
        <v>747</v>
      </c>
      <c r="L21" s="22">
        <f t="shared" si="16"/>
        <v>1897</v>
      </c>
      <c r="M21" s="22">
        <f t="shared" si="16"/>
        <v>930</v>
      </c>
      <c r="N21" s="22">
        <f t="shared" si="16"/>
        <v>967</v>
      </c>
      <c r="O21" s="23">
        <f t="shared" si="16"/>
        <v>-424</v>
      </c>
      <c r="P21" s="23">
        <f t="shared" si="16"/>
        <v>-277</v>
      </c>
      <c r="Q21" s="66">
        <f t="shared" si="16"/>
        <v>35466</v>
      </c>
      <c r="R21" s="24">
        <f t="shared" si="16"/>
        <v>17011</v>
      </c>
      <c r="S21" s="25">
        <f t="shared" si="16"/>
        <v>18455</v>
      </c>
      <c r="T21" s="66">
        <f t="shared" si="16"/>
        <v>10139</v>
      </c>
      <c r="U21" s="21">
        <f t="shared" si="16"/>
        <v>355</v>
      </c>
      <c r="V21" s="22">
        <f t="shared" si="16"/>
        <v>332</v>
      </c>
      <c r="W21" s="22">
        <f>SUM(W22:W28)</f>
        <v>23</v>
      </c>
      <c r="X21" s="26">
        <f t="shared" si="2"/>
        <v>3.4979781043495413</v>
      </c>
    </row>
    <row r="22" spans="1:24" ht="15.75" customHeight="1">
      <c r="A22" s="37" t="s">
        <v>73</v>
      </c>
      <c r="B22" s="31">
        <f t="shared" si="7"/>
        <v>114</v>
      </c>
      <c r="C22" s="29">
        <v>55</v>
      </c>
      <c r="D22" s="29">
        <v>59</v>
      </c>
      <c r="E22" s="29">
        <f t="shared" si="3"/>
        <v>96</v>
      </c>
      <c r="F22" s="29">
        <v>56</v>
      </c>
      <c r="G22" s="29">
        <v>40</v>
      </c>
      <c r="H22" s="30">
        <f aca="true" t="shared" si="17" ref="H22:H28">B22-E22</f>
        <v>18</v>
      </c>
      <c r="I22" s="28">
        <f t="shared" si="4"/>
        <v>314</v>
      </c>
      <c r="J22" s="29">
        <v>155</v>
      </c>
      <c r="K22" s="29">
        <v>159</v>
      </c>
      <c r="L22" s="29">
        <f t="shared" si="5"/>
        <v>413</v>
      </c>
      <c r="M22" s="29">
        <v>209</v>
      </c>
      <c r="N22" s="29">
        <v>204</v>
      </c>
      <c r="O22" s="30">
        <f aca="true" t="shared" si="18" ref="O22:O28">I22-L22</f>
        <v>-99</v>
      </c>
      <c r="P22" s="30">
        <f t="shared" si="8"/>
        <v>-81</v>
      </c>
      <c r="Q22" s="67">
        <f t="shared" si="6"/>
        <v>9985</v>
      </c>
      <c r="R22" s="31">
        <v>4740</v>
      </c>
      <c r="S22" s="32">
        <v>5245</v>
      </c>
      <c r="T22" s="67">
        <v>2559</v>
      </c>
      <c r="U22" s="28">
        <v>46</v>
      </c>
      <c r="V22" s="29">
        <v>58</v>
      </c>
      <c r="W22" s="29">
        <f aca="true" t="shared" si="19" ref="W22:W28">U22-V22</f>
        <v>-12</v>
      </c>
      <c r="X22" s="33">
        <f t="shared" si="2"/>
        <v>3.901914810472841</v>
      </c>
    </row>
    <row r="23" spans="1:24" ht="15.75" customHeight="1">
      <c r="A23" s="38" t="s">
        <v>74</v>
      </c>
      <c r="B23" s="31">
        <f t="shared" si="7"/>
        <v>169</v>
      </c>
      <c r="C23" s="29">
        <v>79</v>
      </c>
      <c r="D23" s="29">
        <v>90</v>
      </c>
      <c r="E23" s="29">
        <f t="shared" si="3"/>
        <v>62</v>
      </c>
      <c r="F23" s="29">
        <v>30</v>
      </c>
      <c r="G23" s="29">
        <v>32</v>
      </c>
      <c r="H23" s="30">
        <f t="shared" si="17"/>
        <v>107</v>
      </c>
      <c r="I23" s="28">
        <f t="shared" si="4"/>
        <v>494</v>
      </c>
      <c r="J23" s="29">
        <v>238</v>
      </c>
      <c r="K23" s="29">
        <v>256</v>
      </c>
      <c r="L23" s="29">
        <f t="shared" si="5"/>
        <v>589</v>
      </c>
      <c r="M23" s="29">
        <v>288</v>
      </c>
      <c r="N23" s="29">
        <v>301</v>
      </c>
      <c r="O23" s="30">
        <f t="shared" si="18"/>
        <v>-95</v>
      </c>
      <c r="P23" s="30">
        <f t="shared" si="8"/>
        <v>12</v>
      </c>
      <c r="Q23" s="67">
        <f t="shared" si="6"/>
        <v>11348</v>
      </c>
      <c r="R23" s="31">
        <v>5429</v>
      </c>
      <c r="S23" s="32">
        <v>5919</v>
      </c>
      <c r="T23" s="67">
        <v>3118</v>
      </c>
      <c r="U23" s="28">
        <v>139</v>
      </c>
      <c r="V23" s="29">
        <v>98</v>
      </c>
      <c r="W23" s="29">
        <f t="shared" si="19"/>
        <v>41</v>
      </c>
      <c r="X23" s="33">
        <f t="shared" si="2"/>
        <v>3.6395125080179604</v>
      </c>
    </row>
    <row r="24" spans="1:24" ht="15.75" customHeight="1">
      <c r="A24" s="38" t="s">
        <v>60</v>
      </c>
      <c r="B24" s="31">
        <f t="shared" si="7"/>
        <v>47</v>
      </c>
      <c r="C24" s="29">
        <v>23</v>
      </c>
      <c r="D24" s="29">
        <v>24</v>
      </c>
      <c r="E24" s="29">
        <f t="shared" si="3"/>
        <v>35</v>
      </c>
      <c r="F24" s="29">
        <v>24</v>
      </c>
      <c r="G24" s="29">
        <v>11</v>
      </c>
      <c r="H24" s="30">
        <f t="shared" si="17"/>
        <v>12</v>
      </c>
      <c r="I24" s="28">
        <f t="shared" si="4"/>
        <v>204</v>
      </c>
      <c r="J24" s="29">
        <v>97</v>
      </c>
      <c r="K24" s="29">
        <v>107</v>
      </c>
      <c r="L24" s="29">
        <f t="shared" si="5"/>
        <v>229</v>
      </c>
      <c r="M24" s="29">
        <v>117</v>
      </c>
      <c r="N24" s="29">
        <v>112</v>
      </c>
      <c r="O24" s="30">
        <f t="shared" si="18"/>
        <v>-25</v>
      </c>
      <c r="P24" s="30">
        <f t="shared" si="8"/>
        <v>-13</v>
      </c>
      <c r="Q24" s="67">
        <f t="shared" si="6"/>
        <v>3497</v>
      </c>
      <c r="R24" s="31">
        <v>1622</v>
      </c>
      <c r="S24" s="32">
        <v>1875</v>
      </c>
      <c r="T24" s="67">
        <v>1012</v>
      </c>
      <c r="U24" s="28">
        <v>35</v>
      </c>
      <c r="V24" s="29">
        <v>33</v>
      </c>
      <c r="W24" s="29">
        <f t="shared" si="19"/>
        <v>2</v>
      </c>
      <c r="X24" s="33">
        <f t="shared" si="2"/>
        <v>3.455533596837945</v>
      </c>
    </row>
    <row r="25" spans="1:24" ht="15.75" customHeight="1">
      <c r="A25" s="38" t="s">
        <v>61</v>
      </c>
      <c r="B25" s="31">
        <f t="shared" si="7"/>
        <v>54</v>
      </c>
      <c r="C25" s="29">
        <v>24</v>
      </c>
      <c r="D25" s="29">
        <v>30</v>
      </c>
      <c r="E25" s="29">
        <f t="shared" si="3"/>
        <v>37</v>
      </c>
      <c r="F25" s="29">
        <v>21</v>
      </c>
      <c r="G25" s="29">
        <v>16</v>
      </c>
      <c r="H25" s="30">
        <f t="shared" si="17"/>
        <v>17</v>
      </c>
      <c r="I25" s="28">
        <f t="shared" si="4"/>
        <v>162</v>
      </c>
      <c r="J25" s="29">
        <v>84</v>
      </c>
      <c r="K25" s="29">
        <v>78</v>
      </c>
      <c r="L25" s="29">
        <f t="shared" si="5"/>
        <v>217</v>
      </c>
      <c r="M25" s="29">
        <v>96</v>
      </c>
      <c r="N25" s="29">
        <v>121</v>
      </c>
      <c r="O25" s="30">
        <f t="shared" si="18"/>
        <v>-55</v>
      </c>
      <c r="P25" s="30">
        <f t="shared" si="8"/>
        <v>-38</v>
      </c>
      <c r="Q25" s="67">
        <f t="shared" si="6"/>
        <v>3922</v>
      </c>
      <c r="R25" s="31">
        <v>1872</v>
      </c>
      <c r="S25" s="32">
        <v>2050</v>
      </c>
      <c r="T25" s="67">
        <v>1115</v>
      </c>
      <c r="U25" s="28">
        <v>45</v>
      </c>
      <c r="V25" s="29">
        <v>46</v>
      </c>
      <c r="W25" s="29">
        <f t="shared" si="19"/>
        <v>-1</v>
      </c>
      <c r="X25" s="33">
        <f t="shared" si="2"/>
        <v>3.5174887892376683</v>
      </c>
    </row>
    <row r="26" spans="1:24" ht="15.75" customHeight="1">
      <c r="A26" s="38" t="s">
        <v>62</v>
      </c>
      <c r="B26" s="31">
        <f t="shared" si="7"/>
        <v>38</v>
      </c>
      <c r="C26" s="29">
        <v>18</v>
      </c>
      <c r="D26" s="29">
        <v>20</v>
      </c>
      <c r="E26" s="29">
        <f t="shared" si="3"/>
        <v>37</v>
      </c>
      <c r="F26" s="29">
        <v>17</v>
      </c>
      <c r="G26" s="29">
        <v>20</v>
      </c>
      <c r="H26" s="30">
        <f t="shared" si="17"/>
        <v>1</v>
      </c>
      <c r="I26" s="28">
        <f t="shared" si="4"/>
        <v>151</v>
      </c>
      <c r="J26" s="29">
        <v>80</v>
      </c>
      <c r="K26" s="29">
        <v>71</v>
      </c>
      <c r="L26" s="29">
        <f t="shared" si="5"/>
        <v>215</v>
      </c>
      <c r="M26" s="29">
        <v>107</v>
      </c>
      <c r="N26" s="29">
        <v>108</v>
      </c>
      <c r="O26" s="30">
        <f t="shared" si="18"/>
        <v>-64</v>
      </c>
      <c r="P26" s="30">
        <f t="shared" si="8"/>
        <v>-63</v>
      </c>
      <c r="Q26" s="67">
        <f t="shared" si="6"/>
        <v>3071</v>
      </c>
      <c r="R26" s="31">
        <v>1506</v>
      </c>
      <c r="S26" s="32">
        <v>1565</v>
      </c>
      <c r="T26" s="67">
        <v>1007</v>
      </c>
      <c r="U26" s="28">
        <v>48</v>
      </c>
      <c r="V26" s="29">
        <v>47</v>
      </c>
      <c r="W26" s="29">
        <f t="shared" si="19"/>
        <v>1</v>
      </c>
      <c r="X26" s="33">
        <f t="shared" si="2"/>
        <v>3.0496524329692156</v>
      </c>
    </row>
    <row r="27" spans="1:24" ht="15.75" customHeight="1">
      <c r="A27" s="38" t="s">
        <v>63</v>
      </c>
      <c r="B27" s="31">
        <f t="shared" si="7"/>
        <v>10</v>
      </c>
      <c r="C27" s="29">
        <v>4</v>
      </c>
      <c r="D27" s="29">
        <v>6</v>
      </c>
      <c r="E27" s="29">
        <f t="shared" si="3"/>
        <v>13</v>
      </c>
      <c r="F27" s="29">
        <v>10</v>
      </c>
      <c r="G27" s="29">
        <v>3</v>
      </c>
      <c r="H27" s="30">
        <f t="shared" si="17"/>
        <v>-3</v>
      </c>
      <c r="I27" s="28">
        <f t="shared" si="4"/>
        <v>57</v>
      </c>
      <c r="J27" s="29">
        <v>31</v>
      </c>
      <c r="K27" s="29">
        <v>26</v>
      </c>
      <c r="L27" s="29">
        <f t="shared" si="5"/>
        <v>95</v>
      </c>
      <c r="M27" s="29">
        <v>44</v>
      </c>
      <c r="N27" s="29">
        <v>51</v>
      </c>
      <c r="O27" s="30">
        <f t="shared" si="18"/>
        <v>-38</v>
      </c>
      <c r="P27" s="30">
        <f t="shared" si="8"/>
        <v>-41</v>
      </c>
      <c r="Q27" s="67">
        <f t="shared" si="6"/>
        <v>1297</v>
      </c>
      <c r="R27" s="31">
        <v>665</v>
      </c>
      <c r="S27" s="32">
        <v>632</v>
      </c>
      <c r="T27" s="67">
        <v>413</v>
      </c>
      <c r="U27" s="28">
        <v>16</v>
      </c>
      <c r="V27" s="29">
        <v>16</v>
      </c>
      <c r="W27" s="29">
        <f t="shared" si="19"/>
        <v>0</v>
      </c>
      <c r="X27" s="33">
        <f t="shared" si="2"/>
        <v>3.1404358353510897</v>
      </c>
    </row>
    <row r="28" spans="1:24" ht="15.75" customHeight="1">
      <c r="A28" s="39" t="s">
        <v>64</v>
      </c>
      <c r="B28" s="31">
        <f t="shared" si="7"/>
        <v>22</v>
      </c>
      <c r="C28" s="29">
        <v>10</v>
      </c>
      <c r="D28" s="29">
        <v>12</v>
      </c>
      <c r="E28" s="29">
        <f t="shared" si="3"/>
        <v>27</v>
      </c>
      <c r="F28" s="29">
        <v>15</v>
      </c>
      <c r="G28" s="29">
        <v>12</v>
      </c>
      <c r="H28" s="30">
        <f t="shared" si="17"/>
        <v>-5</v>
      </c>
      <c r="I28" s="28">
        <f t="shared" si="4"/>
        <v>91</v>
      </c>
      <c r="J28" s="29">
        <v>41</v>
      </c>
      <c r="K28" s="29">
        <v>50</v>
      </c>
      <c r="L28" s="29">
        <f t="shared" si="5"/>
        <v>139</v>
      </c>
      <c r="M28" s="29">
        <v>69</v>
      </c>
      <c r="N28" s="29">
        <v>70</v>
      </c>
      <c r="O28" s="30">
        <f t="shared" si="18"/>
        <v>-48</v>
      </c>
      <c r="P28" s="30">
        <f t="shared" si="8"/>
        <v>-53</v>
      </c>
      <c r="Q28" s="67">
        <f t="shared" si="6"/>
        <v>2346</v>
      </c>
      <c r="R28" s="31">
        <v>1177</v>
      </c>
      <c r="S28" s="32">
        <v>1169</v>
      </c>
      <c r="T28" s="67">
        <v>915</v>
      </c>
      <c r="U28" s="28">
        <v>26</v>
      </c>
      <c r="V28" s="29">
        <v>34</v>
      </c>
      <c r="W28" s="29">
        <f t="shared" si="19"/>
        <v>-8</v>
      </c>
      <c r="X28" s="33">
        <f t="shared" si="2"/>
        <v>2.5639344262295083</v>
      </c>
    </row>
    <row r="29" spans="1:24" ht="15.75" customHeight="1">
      <c r="A29" s="35" t="s">
        <v>59</v>
      </c>
      <c r="B29" s="21">
        <f>SUM(B30:B35)</f>
        <v>354</v>
      </c>
      <c r="C29" s="22">
        <f aca="true" t="shared" si="20" ref="C29:H29">SUM(C30:C35)</f>
        <v>193</v>
      </c>
      <c r="D29" s="22">
        <f t="shared" si="20"/>
        <v>161</v>
      </c>
      <c r="E29" s="22">
        <f t="shared" si="20"/>
        <v>365</v>
      </c>
      <c r="F29" s="22">
        <f t="shared" si="20"/>
        <v>205</v>
      </c>
      <c r="G29" s="22">
        <f t="shared" si="20"/>
        <v>160</v>
      </c>
      <c r="H29" s="23">
        <f t="shared" si="20"/>
        <v>-11</v>
      </c>
      <c r="I29" s="21">
        <f aca="true" t="shared" si="21" ref="I29:V29">SUM(I30:I35)</f>
        <v>1408</v>
      </c>
      <c r="J29" s="22">
        <f t="shared" si="21"/>
        <v>712</v>
      </c>
      <c r="K29" s="22">
        <f t="shared" si="21"/>
        <v>696</v>
      </c>
      <c r="L29" s="22">
        <f t="shared" si="21"/>
        <v>1757</v>
      </c>
      <c r="M29" s="22">
        <f t="shared" si="21"/>
        <v>904</v>
      </c>
      <c r="N29" s="22">
        <f t="shared" si="21"/>
        <v>853</v>
      </c>
      <c r="O29" s="23">
        <f t="shared" si="21"/>
        <v>-349</v>
      </c>
      <c r="P29" s="36">
        <f t="shared" si="21"/>
        <v>-360</v>
      </c>
      <c r="Q29" s="66">
        <f t="shared" si="21"/>
        <v>33563</v>
      </c>
      <c r="R29" s="24">
        <f t="shared" si="21"/>
        <v>15856</v>
      </c>
      <c r="S29" s="25">
        <f t="shared" si="21"/>
        <v>17707</v>
      </c>
      <c r="T29" s="66">
        <f t="shared" si="21"/>
        <v>10308</v>
      </c>
      <c r="U29" s="21">
        <f t="shared" si="21"/>
        <v>276</v>
      </c>
      <c r="V29" s="22">
        <f t="shared" si="21"/>
        <v>290</v>
      </c>
      <c r="W29" s="22">
        <f>SUM(W30:W35)</f>
        <v>-14</v>
      </c>
      <c r="X29" s="26">
        <f t="shared" si="2"/>
        <v>3.256014745828483</v>
      </c>
    </row>
    <row r="30" spans="1:24" ht="15" customHeight="1">
      <c r="A30" s="27" t="s">
        <v>29</v>
      </c>
      <c r="B30" s="28">
        <f t="shared" si="7"/>
        <v>39</v>
      </c>
      <c r="C30" s="29">
        <v>22</v>
      </c>
      <c r="D30" s="29">
        <v>17</v>
      </c>
      <c r="E30" s="29">
        <f t="shared" si="3"/>
        <v>61</v>
      </c>
      <c r="F30" s="29">
        <v>33</v>
      </c>
      <c r="G30" s="29">
        <v>28</v>
      </c>
      <c r="H30" s="30">
        <f aca="true" t="shared" si="22" ref="H30:H35">B30-E30</f>
        <v>-22</v>
      </c>
      <c r="I30" s="28">
        <f t="shared" si="4"/>
        <v>145</v>
      </c>
      <c r="J30" s="29">
        <v>69</v>
      </c>
      <c r="K30" s="29">
        <v>76</v>
      </c>
      <c r="L30" s="29">
        <f t="shared" si="5"/>
        <v>219</v>
      </c>
      <c r="M30" s="29">
        <v>112</v>
      </c>
      <c r="N30" s="29">
        <v>107</v>
      </c>
      <c r="O30" s="30">
        <f aca="true" t="shared" si="23" ref="O30:O35">I30-L30</f>
        <v>-74</v>
      </c>
      <c r="P30" s="30">
        <f t="shared" si="8"/>
        <v>-96</v>
      </c>
      <c r="Q30" s="67">
        <f t="shared" si="6"/>
        <v>4605</v>
      </c>
      <c r="R30" s="31">
        <v>2136</v>
      </c>
      <c r="S30" s="32">
        <v>2469</v>
      </c>
      <c r="T30" s="67">
        <v>1469</v>
      </c>
      <c r="U30" s="28">
        <v>36</v>
      </c>
      <c r="V30" s="29">
        <v>47</v>
      </c>
      <c r="W30" s="29">
        <f aca="true" t="shared" si="24" ref="W30:W35">U30-V30</f>
        <v>-11</v>
      </c>
      <c r="X30" s="33">
        <f t="shared" si="2"/>
        <v>3.134785568413887</v>
      </c>
    </row>
    <row r="31" spans="1:24" ht="15.75" customHeight="1">
      <c r="A31" s="27" t="s">
        <v>30</v>
      </c>
      <c r="B31" s="28">
        <f t="shared" si="7"/>
        <v>67</v>
      </c>
      <c r="C31" s="29">
        <v>31</v>
      </c>
      <c r="D31" s="29">
        <v>36</v>
      </c>
      <c r="E31" s="29">
        <f t="shared" si="3"/>
        <v>74</v>
      </c>
      <c r="F31" s="29">
        <v>46</v>
      </c>
      <c r="G31" s="29">
        <v>28</v>
      </c>
      <c r="H31" s="30">
        <f t="shared" si="22"/>
        <v>-7</v>
      </c>
      <c r="I31" s="28">
        <f t="shared" si="4"/>
        <v>311</v>
      </c>
      <c r="J31" s="29">
        <v>154</v>
      </c>
      <c r="K31" s="29">
        <v>157</v>
      </c>
      <c r="L31" s="29">
        <f t="shared" si="5"/>
        <v>360</v>
      </c>
      <c r="M31" s="29">
        <v>204</v>
      </c>
      <c r="N31" s="29">
        <v>156</v>
      </c>
      <c r="O31" s="30">
        <f t="shared" si="23"/>
        <v>-49</v>
      </c>
      <c r="P31" s="30">
        <f t="shared" si="8"/>
        <v>-56</v>
      </c>
      <c r="Q31" s="67">
        <f t="shared" si="6"/>
        <v>7096</v>
      </c>
      <c r="R31" s="31">
        <v>3392</v>
      </c>
      <c r="S31" s="32">
        <v>3704</v>
      </c>
      <c r="T31" s="67">
        <v>2051</v>
      </c>
      <c r="U31" s="28">
        <v>83</v>
      </c>
      <c r="V31" s="29">
        <v>102</v>
      </c>
      <c r="W31" s="29">
        <f t="shared" si="24"/>
        <v>-19</v>
      </c>
      <c r="X31" s="33">
        <f t="shared" si="2"/>
        <v>3.4597757191613847</v>
      </c>
    </row>
    <row r="32" spans="1:24" ht="15.75" customHeight="1">
      <c r="A32" s="27" t="s">
        <v>31</v>
      </c>
      <c r="B32" s="28">
        <f t="shared" si="7"/>
        <v>88</v>
      </c>
      <c r="C32" s="29">
        <v>46</v>
      </c>
      <c r="D32" s="29">
        <v>42</v>
      </c>
      <c r="E32" s="29">
        <f t="shared" si="3"/>
        <v>80</v>
      </c>
      <c r="F32" s="29">
        <v>41</v>
      </c>
      <c r="G32" s="29">
        <v>39</v>
      </c>
      <c r="H32" s="30">
        <f t="shared" si="22"/>
        <v>8</v>
      </c>
      <c r="I32" s="28">
        <f t="shared" si="4"/>
        <v>290</v>
      </c>
      <c r="J32" s="29">
        <v>156</v>
      </c>
      <c r="K32" s="29">
        <v>134</v>
      </c>
      <c r="L32" s="29">
        <f t="shared" si="5"/>
        <v>399</v>
      </c>
      <c r="M32" s="29">
        <v>201</v>
      </c>
      <c r="N32" s="29">
        <v>198</v>
      </c>
      <c r="O32" s="30">
        <f t="shared" si="23"/>
        <v>-109</v>
      </c>
      <c r="P32" s="30">
        <f t="shared" si="8"/>
        <v>-101</v>
      </c>
      <c r="Q32" s="67">
        <f t="shared" si="6"/>
        <v>7618</v>
      </c>
      <c r="R32" s="31">
        <v>3595</v>
      </c>
      <c r="S32" s="32">
        <v>4023</v>
      </c>
      <c r="T32" s="67">
        <v>2303</v>
      </c>
      <c r="U32" s="28">
        <v>35</v>
      </c>
      <c r="V32" s="29">
        <v>34</v>
      </c>
      <c r="W32" s="29">
        <f t="shared" si="24"/>
        <v>1</v>
      </c>
      <c r="X32" s="33">
        <f t="shared" si="2"/>
        <v>3.307859313938341</v>
      </c>
    </row>
    <row r="33" spans="1:24" ht="15.75" customHeight="1">
      <c r="A33" s="27" t="s">
        <v>32</v>
      </c>
      <c r="B33" s="28">
        <f t="shared" si="7"/>
        <v>72</v>
      </c>
      <c r="C33" s="29">
        <v>44</v>
      </c>
      <c r="D33" s="29">
        <v>28</v>
      </c>
      <c r="E33" s="29">
        <f t="shared" si="3"/>
        <v>70</v>
      </c>
      <c r="F33" s="29">
        <v>44</v>
      </c>
      <c r="G33" s="29">
        <v>26</v>
      </c>
      <c r="H33" s="30">
        <f t="shared" si="22"/>
        <v>2</v>
      </c>
      <c r="I33" s="28">
        <f t="shared" si="4"/>
        <v>316</v>
      </c>
      <c r="J33" s="29">
        <v>174</v>
      </c>
      <c r="K33" s="29">
        <v>142</v>
      </c>
      <c r="L33" s="29">
        <f t="shared" si="5"/>
        <v>376</v>
      </c>
      <c r="M33" s="29">
        <v>185</v>
      </c>
      <c r="N33" s="29">
        <v>191</v>
      </c>
      <c r="O33" s="30">
        <f t="shared" si="23"/>
        <v>-60</v>
      </c>
      <c r="P33" s="30">
        <f t="shared" si="8"/>
        <v>-58</v>
      </c>
      <c r="Q33" s="67">
        <f t="shared" si="6"/>
        <v>6774</v>
      </c>
      <c r="R33" s="31">
        <v>3206</v>
      </c>
      <c r="S33" s="32">
        <v>3568</v>
      </c>
      <c r="T33" s="67">
        <v>2122</v>
      </c>
      <c r="U33" s="28">
        <v>52</v>
      </c>
      <c r="V33" s="29">
        <v>44</v>
      </c>
      <c r="W33" s="29">
        <f t="shared" si="24"/>
        <v>8</v>
      </c>
      <c r="X33" s="33">
        <f t="shared" si="2"/>
        <v>3.1922714420358154</v>
      </c>
    </row>
    <row r="34" spans="1:24" ht="15.75" customHeight="1">
      <c r="A34" s="27" t="s">
        <v>33</v>
      </c>
      <c r="B34" s="28">
        <f t="shared" si="7"/>
        <v>37</v>
      </c>
      <c r="C34" s="29">
        <v>20</v>
      </c>
      <c r="D34" s="29">
        <v>17</v>
      </c>
      <c r="E34" s="29">
        <f t="shared" si="3"/>
        <v>36</v>
      </c>
      <c r="F34" s="29">
        <v>17</v>
      </c>
      <c r="G34" s="29">
        <v>19</v>
      </c>
      <c r="H34" s="30">
        <f t="shared" si="22"/>
        <v>1</v>
      </c>
      <c r="I34" s="28">
        <f t="shared" si="4"/>
        <v>144</v>
      </c>
      <c r="J34" s="29">
        <v>72</v>
      </c>
      <c r="K34" s="29">
        <v>72</v>
      </c>
      <c r="L34" s="29">
        <f t="shared" si="5"/>
        <v>201</v>
      </c>
      <c r="M34" s="29">
        <v>102</v>
      </c>
      <c r="N34" s="29">
        <v>99</v>
      </c>
      <c r="O34" s="30">
        <f t="shared" si="23"/>
        <v>-57</v>
      </c>
      <c r="P34" s="30">
        <f t="shared" si="8"/>
        <v>-56</v>
      </c>
      <c r="Q34" s="67">
        <f t="shared" si="6"/>
        <v>3344</v>
      </c>
      <c r="R34" s="31">
        <v>1586</v>
      </c>
      <c r="S34" s="32">
        <v>1758</v>
      </c>
      <c r="T34" s="67">
        <v>1075</v>
      </c>
      <c r="U34" s="28">
        <v>32</v>
      </c>
      <c r="V34" s="29">
        <v>29</v>
      </c>
      <c r="W34" s="29">
        <f t="shared" si="24"/>
        <v>3</v>
      </c>
      <c r="X34" s="33">
        <f t="shared" si="2"/>
        <v>3.1106976744186046</v>
      </c>
    </row>
    <row r="35" spans="1:24" ht="15.75" customHeight="1">
      <c r="A35" s="27" t="s">
        <v>34</v>
      </c>
      <c r="B35" s="28">
        <f t="shared" si="7"/>
        <v>51</v>
      </c>
      <c r="C35" s="29">
        <v>30</v>
      </c>
      <c r="D35" s="29">
        <v>21</v>
      </c>
      <c r="E35" s="29">
        <f t="shared" si="3"/>
        <v>44</v>
      </c>
      <c r="F35" s="29">
        <v>24</v>
      </c>
      <c r="G35" s="29">
        <v>20</v>
      </c>
      <c r="H35" s="30">
        <f t="shared" si="22"/>
        <v>7</v>
      </c>
      <c r="I35" s="28">
        <f t="shared" si="4"/>
        <v>202</v>
      </c>
      <c r="J35" s="29">
        <v>87</v>
      </c>
      <c r="K35" s="29">
        <v>115</v>
      </c>
      <c r="L35" s="29">
        <f t="shared" si="5"/>
        <v>202</v>
      </c>
      <c r="M35" s="29">
        <v>100</v>
      </c>
      <c r="N35" s="29">
        <v>102</v>
      </c>
      <c r="O35" s="30">
        <f t="shared" si="23"/>
        <v>0</v>
      </c>
      <c r="P35" s="30">
        <f t="shared" si="8"/>
        <v>7</v>
      </c>
      <c r="Q35" s="67">
        <f t="shared" si="6"/>
        <v>4126</v>
      </c>
      <c r="R35" s="31">
        <v>1941</v>
      </c>
      <c r="S35" s="32">
        <v>2185</v>
      </c>
      <c r="T35" s="67">
        <v>1288</v>
      </c>
      <c r="U35" s="28">
        <v>38</v>
      </c>
      <c r="V35" s="29">
        <v>34</v>
      </c>
      <c r="W35" s="40">
        <f t="shared" si="24"/>
        <v>4</v>
      </c>
      <c r="X35" s="41">
        <f t="shared" si="2"/>
        <v>3.203416149068323</v>
      </c>
    </row>
    <row r="36" spans="1:24" ht="15.75" customHeight="1">
      <c r="A36" s="35" t="s">
        <v>58</v>
      </c>
      <c r="B36" s="21">
        <f>SUM(B37:B43)</f>
        <v>1294</v>
      </c>
      <c r="C36" s="22">
        <f aca="true" t="shared" si="25" ref="C36:H36">SUM(C37:C43)</f>
        <v>672</v>
      </c>
      <c r="D36" s="22">
        <f t="shared" si="25"/>
        <v>622</v>
      </c>
      <c r="E36" s="22">
        <f t="shared" si="25"/>
        <v>687</v>
      </c>
      <c r="F36" s="22">
        <f t="shared" si="25"/>
        <v>371</v>
      </c>
      <c r="G36" s="22">
        <f t="shared" si="25"/>
        <v>316</v>
      </c>
      <c r="H36" s="23">
        <f t="shared" si="25"/>
        <v>607</v>
      </c>
      <c r="I36" s="21">
        <f aca="true" t="shared" si="26" ref="I36:V36">SUM(I37:I43)</f>
        <v>5261</v>
      </c>
      <c r="J36" s="22">
        <f t="shared" si="26"/>
        <v>2633</v>
      </c>
      <c r="K36" s="22">
        <f t="shared" si="26"/>
        <v>2628</v>
      </c>
      <c r="L36" s="22">
        <f t="shared" si="26"/>
        <v>4459</v>
      </c>
      <c r="M36" s="22">
        <f t="shared" si="26"/>
        <v>2259</v>
      </c>
      <c r="N36" s="22">
        <f t="shared" si="26"/>
        <v>2200</v>
      </c>
      <c r="O36" s="23">
        <f t="shared" si="26"/>
        <v>802</v>
      </c>
      <c r="P36" s="23">
        <f t="shared" si="26"/>
        <v>1409</v>
      </c>
      <c r="Q36" s="66">
        <f t="shared" si="26"/>
        <v>91309</v>
      </c>
      <c r="R36" s="24">
        <f t="shared" si="26"/>
        <v>44425</v>
      </c>
      <c r="S36" s="25">
        <f t="shared" si="26"/>
        <v>46884</v>
      </c>
      <c r="T36" s="66">
        <f>SUM(T37:T43)</f>
        <v>24665</v>
      </c>
      <c r="U36" s="21">
        <f t="shared" si="26"/>
        <v>1408</v>
      </c>
      <c r="V36" s="22">
        <f t="shared" si="26"/>
        <v>875</v>
      </c>
      <c r="W36" s="22">
        <f>SUM(W37:W43)</f>
        <v>533</v>
      </c>
      <c r="X36" s="26">
        <f t="shared" si="2"/>
        <v>3.70196634907764</v>
      </c>
    </row>
    <row r="37" spans="1:24" ht="15.75" customHeight="1">
      <c r="A37" s="27" t="s">
        <v>7</v>
      </c>
      <c r="B37" s="28">
        <f t="shared" si="7"/>
        <v>154</v>
      </c>
      <c r="C37" s="29">
        <v>80</v>
      </c>
      <c r="D37" s="29">
        <v>74</v>
      </c>
      <c r="E37" s="29">
        <f t="shared" si="3"/>
        <v>85</v>
      </c>
      <c r="F37" s="29">
        <v>36</v>
      </c>
      <c r="G37" s="29">
        <v>49</v>
      </c>
      <c r="H37" s="30">
        <f aca="true" t="shared" si="27" ref="H37:H43">B37-E37</f>
        <v>69</v>
      </c>
      <c r="I37" s="28">
        <f t="shared" si="4"/>
        <v>955</v>
      </c>
      <c r="J37" s="29">
        <v>560</v>
      </c>
      <c r="K37" s="29">
        <v>395</v>
      </c>
      <c r="L37" s="29">
        <f t="shared" si="5"/>
        <v>878</v>
      </c>
      <c r="M37" s="29">
        <v>532</v>
      </c>
      <c r="N37" s="29">
        <v>346</v>
      </c>
      <c r="O37" s="30">
        <f aca="true" t="shared" si="28" ref="O37:O43">I37-L37</f>
        <v>77</v>
      </c>
      <c r="P37" s="30">
        <f t="shared" si="8"/>
        <v>146</v>
      </c>
      <c r="Q37" s="67">
        <f t="shared" si="6"/>
        <v>10373</v>
      </c>
      <c r="R37" s="31">
        <v>5126</v>
      </c>
      <c r="S37" s="32">
        <v>5247</v>
      </c>
      <c r="T37" s="67">
        <v>2708</v>
      </c>
      <c r="U37" s="28">
        <v>228</v>
      </c>
      <c r="V37" s="29">
        <v>158</v>
      </c>
      <c r="W37" s="29">
        <f aca="true" t="shared" si="29" ref="W37:W43">U37-V37</f>
        <v>70</v>
      </c>
      <c r="X37" s="33">
        <f t="shared" si="2"/>
        <v>3.8305022156573116</v>
      </c>
    </row>
    <row r="38" spans="1:24" ht="15.75" customHeight="1">
      <c r="A38" s="27" t="s">
        <v>35</v>
      </c>
      <c r="B38" s="28">
        <f t="shared" si="7"/>
        <v>238</v>
      </c>
      <c r="C38" s="29">
        <v>140</v>
      </c>
      <c r="D38" s="29">
        <v>98</v>
      </c>
      <c r="E38" s="29">
        <f t="shared" si="3"/>
        <v>104</v>
      </c>
      <c r="F38" s="29">
        <v>56</v>
      </c>
      <c r="G38" s="29">
        <v>48</v>
      </c>
      <c r="H38" s="30">
        <f t="shared" si="27"/>
        <v>134</v>
      </c>
      <c r="I38" s="28">
        <f t="shared" si="4"/>
        <v>1269</v>
      </c>
      <c r="J38" s="29">
        <v>602</v>
      </c>
      <c r="K38" s="29">
        <v>667</v>
      </c>
      <c r="L38" s="29">
        <f t="shared" si="5"/>
        <v>1029</v>
      </c>
      <c r="M38" s="29">
        <v>462</v>
      </c>
      <c r="N38" s="29">
        <v>567</v>
      </c>
      <c r="O38" s="30">
        <f t="shared" si="28"/>
        <v>240</v>
      </c>
      <c r="P38" s="30">
        <f t="shared" si="8"/>
        <v>374</v>
      </c>
      <c r="Q38" s="67">
        <f t="shared" si="6"/>
        <v>16909</v>
      </c>
      <c r="R38" s="31">
        <v>8122</v>
      </c>
      <c r="S38" s="32">
        <v>8787</v>
      </c>
      <c r="T38" s="67">
        <v>5099</v>
      </c>
      <c r="U38" s="28">
        <v>349</v>
      </c>
      <c r="V38" s="29">
        <v>210</v>
      </c>
      <c r="W38" s="29">
        <f t="shared" si="29"/>
        <v>139</v>
      </c>
      <c r="X38" s="33">
        <f t="shared" si="2"/>
        <v>3.3161404196901354</v>
      </c>
    </row>
    <row r="39" spans="1:24" ht="15.75" customHeight="1">
      <c r="A39" s="27" t="s">
        <v>8</v>
      </c>
      <c r="B39" s="28">
        <f t="shared" si="7"/>
        <v>379</v>
      </c>
      <c r="C39" s="29">
        <v>184</v>
      </c>
      <c r="D39" s="29">
        <v>195</v>
      </c>
      <c r="E39" s="29">
        <f t="shared" si="3"/>
        <v>112</v>
      </c>
      <c r="F39" s="29">
        <v>62</v>
      </c>
      <c r="G39" s="29">
        <v>50</v>
      </c>
      <c r="H39" s="30">
        <f t="shared" si="27"/>
        <v>267</v>
      </c>
      <c r="I39" s="28">
        <f t="shared" si="4"/>
        <v>1488</v>
      </c>
      <c r="J39" s="29">
        <v>728</v>
      </c>
      <c r="K39" s="29">
        <v>760</v>
      </c>
      <c r="L39" s="29">
        <f t="shared" si="5"/>
        <v>988</v>
      </c>
      <c r="M39" s="29">
        <v>482</v>
      </c>
      <c r="N39" s="29">
        <v>506</v>
      </c>
      <c r="O39" s="30">
        <f t="shared" si="28"/>
        <v>500</v>
      </c>
      <c r="P39" s="30">
        <f t="shared" si="8"/>
        <v>767</v>
      </c>
      <c r="Q39" s="67">
        <f t="shared" si="6"/>
        <v>20635</v>
      </c>
      <c r="R39" s="31">
        <v>10140</v>
      </c>
      <c r="S39" s="32">
        <v>10495</v>
      </c>
      <c r="T39" s="67">
        <v>5577</v>
      </c>
      <c r="U39" s="28">
        <v>450</v>
      </c>
      <c r="V39" s="29">
        <v>199</v>
      </c>
      <c r="W39" s="29">
        <f t="shared" si="29"/>
        <v>251</v>
      </c>
      <c r="X39" s="33">
        <f t="shared" si="2"/>
        <v>3.7000179307871615</v>
      </c>
    </row>
    <row r="40" spans="1:24" ht="15.75" customHeight="1">
      <c r="A40" s="27" t="s">
        <v>9</v>
      </c>
      <c r="B40" s="28">
        <f t="shared" si="7"/>
        <v>150</v>
      </c>
      <c r="C40" s="29">
        <v>74</v>
      </c>
      <c r="D40" s="29">
        <v>76</v>
      </c>
      <c r="E40" s="29">
        <f t="shared" si="3"/>
        <v>114</v>
      </c>
      <c r="F40" s="29">
        <v>59</v>
      </c>
      <c r="G40" s="29">
        <v>55</v>
      </c>
      <c r="H40" s="30">
        <f t="shared" si="27"/>
        <v>36</v>
      </c>
      <c r="I40" s="28">
        <f t="shared" si="4"/>
        <v>543</v>
      </c>
      <c r="J40" s="29">
        <v>273</v>
      </c>
      <c r="K40" s="29">
        <v>270</v>
      </c>
      <c r="L40" s="29">
        <f t="shared" si="5"/>
        <v>571</v>
      </c>
      <c r="M40" s="29">
        <v>296</v>
      </c>
      <c r="N40" s="29">
        <v>275</v>
      </c>
      <c r="O40" s="30">
        <f t="shared" si="28"/>
        <v>-28</v>
      </c>
      <c r="P40" s="30">
        <f t="shared" si="8"/>
        <v>8</v>
      </c>
      <c r="Q40" s="67">
        <f t="shared" si="6"/>
        <v>13613</v>
      </c>
      <c r="R40" s="31">
        <v>6622</v>
      </c>
      <c r="S40" s="32">
        <v>6991</v>
      </c>
      <c r="T40" s="67">
        <v>3573</v>
      </c>
      <c r="U40" s="28">
        <v>146</v>
      </c>
      <c r="V40" s="29">
        <v>135</v>
      </c>
      <c r="W40" s="29">
        <f t="shared" si="29"/>
        <v>11</v>
      </c>
      <c r="X40" s="33">
        <f t="shared" si="2"/>
        <v>3.809963616008956</v>
      </c>
    </row>
    <row r="41" spans="1:24" ht="15.75" customHeight="1">
      <c r="A41" s="27" t="s">
        <v>36</v>
      </c>
      <c r="B41" s="28">
        <f t="shared" si="7"/>
        <v>153</v>
      </c>
      <c r="C41" s="29">
        <v>80</v>
      </c>
      <c r="D41" s="29">
        <v>73</v>
      </c>
      <c r="E41" s="29">
        <f t="shared" si="3"/>
        <v>104</v>
      </c>
      <c r="F41" s="29">
        <v>52</v>
      </c>
      <c r="G41" s="29">
        <v>52</v>
      </c>
      <c r="H41" s="30">
        <f t="shared" si="27"/>
        <v>49</v>
      </c>
      <c r="I41" s="28">
        <f t="shared" si="4"/>
        <v>431</v>
      </c>
      <c r="J41" s="29">
        <v>198</v>
      </c>
      <c r="K41" s="29">
        <v>233</v>
      </c>
      <c r="L41" s="29">
        <f t="shared" si="5"/>
        <v>412</v>
      </c>
      <c r="M41" s="29">
        <v>198</v>
      </c>
      <c r="N41" s="29">
        <v>214</v>
      </c>
      <c r="O41" s="30">
        <f t="shared" si="28"/>
        <v>19</v>
      </c>
      <c r="P41" s="30">
        <f t="shared" si="8"/>
        <v>68</v>
      </c>
      <c r="Q41" s="67">
        <f t="shared" si="6"/>
        <v>12124</v>
      </c>
      <c r="R41" s="31">
        <v>5861</v>
      </c>
      <c r="S41" s="32">
        <v>6263</v>
      </c>
      <c r="T41" s="67">
        <v>3134</v>
      </c>
      <c r="U41" s="28">
        <v>100</v>
      </c>
      <c r="V41" s="29">
        <v>70</v>
      </c>
      <c r="W41" s="29">
        <f t="shared" si="29"/>
        <v>30</v>
      </c>
      <c r="X41" s="33">
        <f t="shared" si="2"/>
        <v>3.8685386088066367</v>
      </c>
    </row>
    <row r="42" spans="1:24" ht="15.75" customHeight="1">
      <c r="A42" s="27" t="s">
        <v>57</v>
      </c>
      <c r="B42" s="28">
        <f t="shared" si="7"/>
        <v>116</v>
      </c>
      <c r="C42" s="29">
        <v>59</v>
      </c>
      <c r="D42" s="29">
        <v>57</v>
      </c>
      <c r="E42" s="29">
        <f t="shared" si="3"/>
        <v>80</v>
      </c>
      <c r="F42" s="29">
        <v>50</v>
      </c>
      <c r="G42" s="29">
        <v>30</v>
      </c>
      <c r="H42" s="30">
        <f t="shared" si="27"/>
        <v>36</v>
      </c>
      <c r="I42" s="28">
        <f t="shared" si="4"/>
        <v>301</v>
      </c>
      <c r="J42" s="29">
        <v>143</v>
      </c>
      <c r="K42" s="29">
        <v>158</v>
      </c>
      <c r="L42" s="29">
        <f t="shared" si="5"/>
        <v>353</v>
      </c>
      <c r="M42" s="29">
        <v>175</v>
      </c>
      <c r="N42" s="29">
        <v>178</v>
      </c>
      <c r="O42" s="30">
        <f t="shared" si="28"/>
        <v>-52</v>
      </c>
      <c r="P42" s="30">
        <f t="shared" si="8"/>
        <v>-16</v>
      </c>
      <c r="Q42" s="67">
        <f t="shared" si="6"/>
        <v>9095</v>
      </c>
      <c r="R42" s="31">
        <v>4400</v>
      </c>
      <c r="S42" s="32">
        <v>4695</v>
      </c>
      <c r="T42" s="67">
        <v>2457</v>
      </c>
      <c r="U42" s="28">
        <v>90</v>
      </c>
      <c r="V42" s="29">
        <v>68</v>
      </c>
      <c r="W42" s="29">
        <f t="shared" si="29"/>
        <v>22</v>
      </c>
      <c r="X42" s="33">
        <f t="shared" si="2"/>
        <v>3.7016687016687015</v>
      </c>
    </row>
    <row r="43" spans="1:24" ht="15.75" customHeight="1">
      <c r="A43" s="42" t="s">
        <v>56</v>
      </c>
      <c r="B43" s="43">
        <f t="shared" si="7"/>
        <v>104</v>
      </c>
      <c r="C43" s="40">
        <v>55</v>
      </c>
      <c r="D43" s="40">
        <v>49</v>
      </c>
      <c r="E43" s="40">
        <f t="shared" si="3"/>
        <v>88</v>
      </c>
      <c r="F43" s="40">
        <v>56</v>
      </c>
      <c r="G43" s="40">
        <v>32</v>
      </c>
      <c r="H43" s="44">
        <f t="shared" si="27"/>
        <v>16</v>
      </c>
      <c r="I43" s="43">
        <f t="shared" si="4"/>
        <v>274</v>
      </c>
      <c r="J43" s="40">
        <v>129</v>
      </c>
      <c r="K43" s="40">
        <v>145</v>
      </c>
      <c r="L43" s="40">
        <f t="shared" si="5"/>
        <v>228</v>
      </c>
      <c r="M43" s="40">
        <v>114</v>
      </c>
      <c r="N43" s="40">
        <v>114</v>
      </c>
      <c r="O43" s="44">
        <f t="shared" si="28"/>
        <v>46</v>
      </c>
      <c r="P43" s="30">
        <f t="shared" si="8"/>
        <v>62</v>
      </c>
      <c r="Q43" s="68">
        <f t="shared" si="6"/>
        <v>8560</v>
      </c>
      <c r="R43" s="45">
        <v>4154</v>
      </c>
      <c r="S43" s="46">
        <v>4406</v>
      </c>
      <c r="T43" s="68">
        <v>2117</v>
      </c>
      <c r="U43" s="43">
        <v>45</v>
      </c>
      <c r="V43" s="40">
        <v>35</v>
      </c>
      <c r="W43" s="40">
        <f t="shared" si="29"/>
        <v>10</v>
      </c>
      <c r="X43" s="41">
        <f t="shared" si="2"/>
        <v>4.043457723193198</v>
      </c>
    </row>
    <row r="44" spans="1:24" ht="15.75" customHeight="1">
      <c r="A44" s="47" t="s">
        <v>53</v>
      </c>
      <c r="B44" s="43">
        <f>SUM(B45:B46)</f>
        <v>305</v>
      </c>
      <c r="C44" s="40">
        <f aca="true" t="shared" si="30" ref="C44:H44">SUM(C45:C46)</f>
        <v>152</v>
      </c>
      <c r="D44" s="40">
        <f t="shared" si="30"/>
        <v>153</v>
      </c>
      <c r="E44" s="40">
        <f t="shared" si="30"/>
        <v>261</v>
      </c>
      <c r="F44" s="40">
        <f t="shared" si="30"/>
        <v>132</v>
      </c>
      <c r="G44" s="40">
        <f t="shared" si="30"/>
        <v>129</v>
      </c>
      <c r="H44" s="44">
        <f t="shared" si="30"/>
        <v>44</v>
      </c>
      <c r="I44" s="43">
        <f aca="true" t="shared" si="31" ref="I44:V44">SUM(I45:I46)</f>
        <v>873</v>
      </c>
      <c r="J44" s="40">
        <f t="shared" si="31"/>
        <v>406</v>
      </c>
      <c r="K44" s="40">
        <f t="shared" si="31"/>
        <v>467</v>
      </c>
      <c r="L44" s="40">
        <f t="shared" si="31"/>
        <v>883</v>
      </c>
      <c r="M44" s="40">
        <f t="shared" si="31"/>
        <v>407</v>
      </c>
      <c r="N44" s="40">
        <f t="shared" si="31"/>
        <v>476</v>
      </c>
      <c r="O44" s="44">
        <f t="shared" si="31"/>
        <v>-10</v>
      </c>
      <c r="P44" s="36">
        <f t="shared" si="31"/>
        <v>34</v>
      </c>
      <c r="Q44" s="68">
        <f t="shared" si="31"/>
        <v>26283</v>
      </c>
      <c r="R44" s="45">
        <f t="shared" si="31"/>
        <v>12710</v>
      </c>
      <c r="S44" s="46">
        <f t="shared" si="31"/>
        <v>13573</v>
      </c>
      <c r="T44" s="68">
        <f t="shared" si="31"/>
        <v>6737</v>
      </c>
      <c r="U44" s="43">
        <f t="shared" si="31"/>
        <v>132</v>
      </c>
      <c r="V44" s="40">
        <f t="shared" si="31"/>
        <v>114</v>
      </c>
      <c r="W44" s="40">
        <f>SUM(W45:W46)</f>
        <v>18</v>
      </c>
      <c r="X44" s="41">
        <f t="shared" si="2"/>
        <v>3.9012913759833756</v>
      </c>
    </row>
    <row r="45" spans="1:24" ht="15.75" customHeight="1">
      <c r="A45" s="27" t="s">
        <v>54</v>
      </c>
      <c r="B45" s="28">
        <f t="shared" si="7"/>
        <v>148</v>
      </c>
      <c r="C45" s="29">
        <v>67</v>
      </c>
      <c r="D45" s="29">
        <v>81</v>
      </c>
      <c r="E45" s="29">
        <f t="shared" si="3"/>
        <v>136</v>
      </c>
      <c r="F45" s="29">
        <v>70</v>
      </c>
      <c r="G45" s="29">
        <v>66</v>
      </c>
      <c r="H45" s="30">
        <f>B45-E45</f>
        <v>12</v>
      </c>
      <c r="I45" s="28">
        <f t="shared" si="4"/>
        <v>406</v>
      </c>
      <c r="J45" s="29">
        <v>177</v>
      </c>
      <c r="K45" s="29">
        <v>229</v>
      </c>
      <c r="L45" s="29">
        <f t="shared" si="5"/>
        <v>427</v>
      </c>
      <c r="M45" s="29">
        <v>197</v>
      </c>
      <c r="N45" s="29">
        <v>230</v>
      </c>
      <c r="O45" s="30">
        <f>I45-L45</f>
        <v>-21</v>
      </c>
      <c r="P45" s="30">
        <f t="shared" si="8"/>
        <v>-9</v>
      </c>
      <c r="Q45" s="67">
        <f t="shared" si="6"/>
        <v>12336</v>
      </c>
      <c r="R45" s="31">
        <v>5926</v>
      </c>
      <c r="S45" s="32">
        <v>6410</v>
      </c>
      <c r="T45" s="67">
        <v>3190</v>
      </c>
      <c r="U45" s="28">
        <v>54</v>
      </c>
      <c r="V45" s="29">
        <v>56</v>
      </c>
      <c r="W45" s="29">
        <f>U45-V45</f>
        <v>-2</v>
      </c>
      <c r="X45" s="33">
        <f t="shared" si="2"/>
        <v>3.8670846394984326</v>
      </c>
    </row>
    <row r="46" spans="1:24" ht="15.75" customHeight="1">
      <c r="A46" s="42" t="s">
        <v>55</v>
      </c>
      <c r="B46" s="43">
        <f t="shared" si="7"/>
        <v>157</v>
      </c>
      <c r="C46" s="40">
        <v>85</v>
      </c>
      <c r="D46" s="40">
        <v>72</v>
      </c>
      <c r="E46" s="40">
        <f t="shared" si="3"/>
        <v>125</v>
      </c>
      <c r="F46" s="40">
        <v>62</v>
      </c>
      <c r="G46" s="40">
        <v>63</v>
      </c>
      <c r="H46" s="44">
        <f>B46-E46</f>
        <v>32</v>
      </c>
      <c r="I46" s="43">
        <f t="shared" si="4"/>
        <v>467</v>
      </c>
      <c r="J46" s="40">
        <v>229</v>
      </c>
      <c r="K46" s="40">
        <v>238</v>
      </c>
      <c r="L46" s="40">
        <f t="shared" si="5"/>
        <v>456</v>
      </c>
      <c r="M46" s="40">
        <v>210</v>
      </c>
      <c r="N46" s="40">
        <v>246</v>
      </c>
      <c r="O46" s="44">
        <f>I46-L46</f>
        <v>11</v>
      </c>
      <c r="P46" s="30">
        <f t="shared" si="8"/>
        <v>43</v>
      </c>
      <c r="Q46" s="68">
        <f t="shared" si="6"/>
        <v>13947</v>
      </c>
      <c r="R46" s="45">
        <v>6784</v>
      </c>
      <c r="S46" s="46">
        <v>7163</v>
      </c>
      <c r="T46" s="68">
        <v>3547</v>
      </c>
      <c r="U46" s="43">
        <v>78</v>
      </c>
      <c r="V46" s="40">
        <v>58</v>
      </c>
      <c r="W46" s="40">
        <f>U46-V46</f>
        <v>20</v>
      </c>
      <c r="X46" s="41">
        <f t="shared" si="2"/>
        <v>3.932055257964477</v>
      </c>
    </row>
    <row r="47" spans="1:24" ht="15.75" customHeight="1">
      <c r="A47" s="47" t="s">
        <v>75</v>
      </c>
      <c r="B47" s="43">
        <f>SUM(B48:B51)</f>
        <v>588</v>
      </c>
      <c r="C47" s="40">
        <f aca="true" t="shared" si="32" ref="C47:H47">SUM(C48:C51)</f>
        <v>287</v>
      </c>
      <c r="D47" s="40">
        <f t="shared" si="32"/>
        <v>301</v>
      </c>
      <c r="E47" s="40">
        <f t="shared" si="32"/>
        <v>431</v>
      </c>
      <c r="F47" s="40">
        <f t="shared" si="32"/>
        <v>237</v>
      </c>
      <c r="G47" s="40">
        <f t="shared" si="32"/>
        <v>194</v>
      </c>
      <c r="H47" s="44">
        <f t="shared" si="32"/>
        <v>157</v>
      </c>
      <c r="I47" s="43">
        <f aca="true" t="shared" si="33" ref="I47:V47">SUM(I48:I51)</f>
        <v>2077</v>
      </c>
      <c r="J47" s="40">
        <f t="shared" si="33"/>
        <v>991</v>
      </c>
      <c r="K47" s="40">
        <f t="shared" si="33"/>
        <v>1086</v>
      </c>
      <c r="L47" s="40">
        <f t="shared" si="33"/>
        <v>2100</v>
      </c>
      <c r="M47" s="40">
        <f t="shared" si="33"/>
        <v>1047</v>
      </c>
      <c r="N47" s="40">
        <f t="shared" si="33"/>
        <v>1053</v>
      </c>
      <c r="O47" s="44">
        <f t="shared" si="33"/>
        <v>-23</v>
      </c>
      <c r="P47" s="36">
        <f t="shared" si="33"/>
        <v>134</v>
      </c>
      <c r="Q47" s="68">
        <f t="shared" si="33"/>
        <v>48929</v>
      </c>
      <c r="R47" s="45">
        <f t="shared" si="33"/>
        <v>23319</v>
      </c>
      <c r="S47" s="46">
        <f t="shared" si="33"/>
        <v>25610</v>
      </c>
      <c r="T47" s="68">
        <f t="shared" si="33"/>
        <v>13609</v>
      </c>
      <c r="U47" s="43">
        <f t="shared" si="33"/>
        <v>538</v>
      </c>
      <c r="V47" s="40">
        <f t="shared" si="33"/>
        <v>431</v>
      </c>
      <c r="W47" s="40">
        <f>SUM(W48:W51)</f>
        <v>107</v>
      </c>
      <c r="X47" s="41">
        <f t="shared" si="2"/>
        <v>3.595341318245279</v>
      </c>
    </row>
    <row r="48" spans="1:24" ht="15.75" customHeight="1">
      <c r="A48" s="27" t="s">
        <v>76</v>
      </c>
      <c r="B48" s="28">
        <f>SUM(C48:D48)</f>
        <v>343</v>
      </c>
      <c r="C48" s="29">
        <v>170</v>
      </c>
      <c r="D48" s="29">
        <v>173</v>
      </c>
      <c r="E48" s="29">
        <f t="shared" si="3"/>
        <v>203</v>
      </c>
      <c r="F48" s="29">
        <v>116</v>
      </c>
      <c r="G48" s="29">
        <v>87</v>
      </c>
      <c r="H48" s="30">
        <f>B48-E48</f>
        <v>140</v>
      </c>
      <c r="I48" s="28">
        <f t="shared" si="4"/>
        <v>1175</v>
      </c>
      <c r="J48" s="29">
        <v>545</v>
      </c>
      <c r="K48" s="29">
        <v>630</v>
      </c>
      <c r="L48" s="29">
        <f t="shared" si="5"/>
        <v>1111</v>
      </c>
      <c r="M48" s="29">
        <v>553</v>
      </c>
      <c r="N48" s="29">
        <v>558</v>
      </c>
      <c r="O48" s="30">
        <f>I48-L48</f>
        <v>64</v>
      </c>
      <c r="P48" s="32">
        <f t="shared" si="8"/>
        <v>204</v>
      </c>
      <c r="Q48" s="67">
        <f t="shared" si="6"/>
        <v>26326</v>
      </c>
      <c r="R48" s="31">
        <v>12521</v>
      </c>
      <c r="S48" s="32">
        <v>13805</v>
      </c>
      <c r="T48" s="67">
        <v>7413</v>
      </c>
      <c r="U48" s="28">
        <v>392</v>
      </c>
      <c r="V48" s="29">
        <v>316</v>
      </c>
      <c r="W48" s="29">
        <f>U48-V48</f>
        <v>76</v>
      </c>
      <c r="X48" s="33">
        <f t="shared" si="2"/>
        <v>3.5513287467961687</v>
      </c>
    </row>
    <row r="49" spans="1:24" ht="15.75" customHeight="1">
      <c r="A49" s="27" t="s">
        <v>77</v>
      </c>
      <c r="B49" s="28">
        <f>SUM(C49:D49)</f>
        <v>96</v>
      </c>
      <c r="C49" s="29">
        <v>44</v>
      </c>
      <c r="D49" s="29">
        <v>52</v>
      </c>
      <c r="E49" s="29">
        <f t="shared" si="3"/>
        <v>74</v>
      </c>
      <c r="F49" s="29">
        <v>39</v>
      </c>
      <c r="G49" s="29">
        <v>35</v>
      </c>
      <c r="H49" s="30">
        <f>B49-E49</f>
        <v>22</v>
      </c>
      <c r="I49" s="28">
        <f t="shared" si="4"/>
        <v>328</v>
      </c>
      <c r="J49" s="29">
        <v>163</v>
      </c>
      <c r="K49" s="29">
        <v>165</v>
      </c>
      <c r="L49" s="29">
        <f t="shared" si="5"/>
        <v>397</v>
      </c>
      <c r="M49" s="29">
        <v>194</v>
      </c>
      <c r="N49" s="29">
        <v>203</v>
      </c>
      <c r="O49" s="30">
        <f>I49-L49</f>
        <v>-69</v>
      </c>
      <c r="P49" s="32">
        <f t="shared" si="8"/>
        <v>-47</v>
      </c>
      <c r="Q49" s="67">
        <f t="shared" si="6"/>
        <v>8111</v>
      </c>
      <c r="R49" s="31">
        <v>3942</v>
      </c>
      <c r="S49" s="32">
        <v>4169</v>
      </c>
      <c r="T49" s="67">
        <v>2262</v>
      </c>
      <c r="U49" s="28">
        <v>92</v>
      </c>
      <c r="V49" s="29">
        <v>84</v>
      </c>
      <c r="W49" s="29">
        <f>U49-V49</f>
        <v>8</v>
      </c>
      <c r="X49" s="33">
        <f t="shared" si="2"/>
        <v>3.585764809902741</v>
      </c>
    </row>
    <row r="50" spans="1:24" ht="15.75" customHeight="1">
      <c r="A50" s="27" t="s">
        <v>78</v>
      </c>
      <c r="B50" s="28">
        <f>SUM(C50:D50)</f>
        <v>130</v>
      </c>
      <c r="C50" s="29">
        <v>64</v>
      </c>
      <c r="D50" s="29">
        <v>66</v>
      </c>
      <c r="E50" s="29">
        <f t="shared" si="3"/>
        <v>127</v>
      </c>
      <c r="F50" s="29">
        <v>66</v>
      </c>
      <c r="G50" s="29">
        <v>61</v>
      </c>
      <c r="H50" s="30">
        <f>B50-E50</f>
        <v>3</v>
      </c>
      <c r="I50" s="28">
        <f t="shared" si="4"/>
        <v>504</v>
      </c>
      <c r="J50" s="29">
        <v>242</v>
      </c>
      <c r="K50" s="29">
        <v>262</v>
      </c>
      <c r="L50" s="29">
        <f t="shared" si="5"/>
        <v>477</v>
      </c>
      <c r="M50" s="29">
        <v>246</v>
      </c>
      <c r="N50" s="29">
        <v>231</v>
      </c>
      <c r="O50" s="30">
        <f>I50-L50</f>
        <v>27</v>
      </c>
      <c r="P50" s="32">
        <f t="shared" si="8"/>
        <v>30</v>
      </c>
      <c r="Q50" s="67">
        <f t="shared" si="6"/>
        <v>12315</v>
      </c>
      <c r="R50" s="31">
        <v>5805</v>
      </c>
      <c r="S50" s="32">
        <v>6510</v>
      </c>
      <c r="T50" s="67">
        <v>3307</v>
      </c>
      <c r="U50" s="28">
        <v>40</v>
      </c>
      <c r="V50" s="29">
        <v>11</v>
      </c>
      <c r="W50" s="29">
        <f>U50-V50</f>
        <v>29</v>
      </c>
      <c r="X50" s="33">
        <f t="shared" si="2"/>
        <v>3.72391895978228</v>
      </c>
    </row>
    <row r="51" spans="1:24" ht="15.75" customHeight="1">
      <c r="A51" s="42" t="s">
        <v>79</v>
      </c>
      <c r="B51" s="43">
        <f>SUM(C51:D51)</f>
        <v>19</v>
      </c>
      <c r="C51" s="40">
        <v>9</v>
      </c>
      <c r="D51" s="40">
        <v>10</v>
      </c>
      <c r="E51" s="40">
        <f t="shared" si="3"/>
        <v>27</v>
      </c>
      <c r="F51" s="40">
        <v>16</v>
      </c>
      <c r="G51" s="40">
        <v>11</v>
      </c>
      <c r="H51" s="44">
        <f>B51-E51</f>
        <v>-8</v>
      </c>
      <c r="I51" s="43">
        <f t="shared" si="4"/>
        <v>70</v>
      </c>
      <c r="J51" s="40">
        <v>41</v>
      </c>
      <c r="K51" s="40">
        <v>29</v>
      </c>
      <c r="L51" s="40">
        <f t="shared" si="5"/>
        <v>115</v>
      </c>
      <c r="M51" s="40">
        <v>54</v>
      </c>
      <c r="N51" s="40">
        <v>61</v>
      </c>
      <c r="O51" s="44">
        <f>I51-L51</f>
        <v>-45</v>
      </c>
      <c r="P51" s="46">
        <f t="shared" si="8"/>
        <v>-53</v>
      </c>
      <c r="Q51" s="68">
        <f t="shared" si="6"/>
        <v>2177</v>
      </c>
      <c r="R51" s="45">
        <v>1051</v>
      </c>
      <c r="S51" s="46">
        <v>1126</v>
      </c>
      <c r="T51" s="68">
        <v>627</v>
      </c>
      <c r="U51" s="43">
        <v>14</v>
      </c>
      <c r="V51" s="40">
        <v>20</v>
      </c>
      <c r="W51" s="40">
        <f>U51-V51</f>
        <v>-6</v>
      </c>
      <c r="X51" s="41">
        <f t="shared" si="2"/>
        <v>3.4720893141945774</v>
      </c>
    </row>
    <row r="52" spans="1:24" ht="15.75" customHeight="1">
      <c r="A52" s="47" t="s">
        <v>52</v>
      </c>
      <c r="B52" s="43">
        <f>SUM(B53:B59)</f>
        <v>636</v>
      </c>
      <c r="C52" s="40">
        <f aca="true" t="shared" si="34" ref="C52:H52">SUM(C53:C59)</f>
        <v>346</v>
      </c>
      <c r="D52" s="40">
        <f t="shared" si="34"/>
        <v>290</v>
      </c>
      <c r="E52" s="40">
        <f t="shared" si="34"/>
        <v>642</v>
      </c>
      <c r="F52" s="40">
        <f t="shared" si="34"/>
        <v>341</v>
      </c>
      <c r="G52" s="40">
        <f t="shared" si="34"/>
        <v>301</v>
      </c>
      <c r="H52" s="44">
        <f t="shared" si="34"/>
        <v>-6</v>
      </c>
      <c r="I52" s="43">
        <f aca="true" t="shared" si="35" ref="I52:V52">SUM(I53:I59)</f>
        <v>2628</v>
      </c>
      <c r="J52" s="40">
        <f t="shared" si="35"/>
        <v>1324</v>
      </c>
      <c r="K52" s="40">
        <f t="shared" si="35"/>
        <v>1304</v>
      </c>
      <c r="L52" s="40">
        <f t="shared" si="35"/>
        <v>3119</v>
      </c>
      <c r="M52" s="40">
        <f t="shared" si="35"/>
        <v>1561</v>
      </c>
      <c r="N52" s="40">
        <f t="shared" si="35"/>
        <v>1558</v>
      </c>
      <c r="O52" s="44">
        <f t="shared" si="35"/>
        <v>-491</v>
      </c>
      <c r="P52" s="36">
        <f t="shared" si="35"/>
        <v>-497</v>
      </c>
      <c r="Q52" s="68">
        <f t="shared" si="35"/>
        <v>59936</v>
      </c>
      <c r="R52" s="45">
        <f t="shared" si="35"/>
        <v>28876</v>
      </c>
      <c r="S52" s="46">
        <f t="shared" si="35"/>
        <v>31060</v>
      </c>
      <c r="T52" s="68">
        <f t="shared" si="35"/>
        <v>17142</v>
      </c>
      <c r="U52" s="43">
        <f t="shared" si="35"/>
        <v>540</v>
      </c>
      <c r="V52" s="40">
        <f t="shared" si="35"/>
        <v>534</v>
      </c>
      <c r="W52" s="40">
        <f>SUM(W53:W59)</f>
        <v>6</v>
      </c>
      <c r="X52" s="41">
        <f t="shared" si="2"/>
        <v>3.496441488741104</v>
      </c>
    </row>
    <row r="53" spans="1:24" ht="15.75" customHeight="1">
      <c r="A53" s="38" t="s">
        <v>45</v>
      </c>
      <c r="B53" s="48">
        <f t="shared" si="7"/>
        <v>237</v>
      </c>
      <c r="C53" s="29">
        <v>118</v>
      </c>
      <c r="D53" s="29">
        <v>119</v>
      </c>
      <c r="E53" s="29">
        <f t="shared" si="3"/>
        <v>180</v>
      </c>
      <c r="F53" s="29">
        <v>95</v>
      </c>
      <c r="G53" s="29">
        <v>85</v>
      </c>
      <c r="H53" s="30">
        <f aca="true" t="shared" si="36" ref="H53:H59">B53-E53</f>
        <v>57</v>
      </c>
      <c r="I53" s="28">
        <f t="shared" si="4"/>
        <v>949</v>
      </c>
      <c r="J53" s="29">
        <v>492</v>
      </c>
      <c r="K53" s="29">
        <v>457</v>
      </c>
      <c r="L53" s="29">
        <f t="shared" si="5"/>
        <v>919</v>
      </c>
      <c r="M53" s="29">
        <v>479</v>
      </c>
      <c r="N53" s="29">
        <v>440</v>
      </c>
      <c r="O53" s="30">
        <f aca="true" t="shared" si="37" ref="O53:O59">I53-L53</f>
        <v>30</v>
      </c>
      <c r="P53" s="30">
        <f t="shared" si="8"/>
        <v>87</v>
      </c>
      <c r="Q53" s="67">
        <f t="shared" si="6"/>
        <v>19275</v>
      </c>
      <c r="R53" s="31">
        <v>9280</v>
      </c>
      <c r="S53" s="32">
        <v>9995</v>
      </c>
      <c r="T53" s="67">
        <v>5277</v>
      </c>
      <c r="U53" s="28">
        <v>222</v>
      </c>
      <c r="V53" s="29">
        <v>183</v>
      </c>
      <c r="W53" s="29">
        <f aca="true" t="shared" si="38" ref="W53:W59">U53-V53</f>
        <v>39</v>
      </c>
      <c r="X53" s="33">
        <f t="shared" si="2"/>
        <v>3.6526435474701535</v>
      </c>
    </row>
    <row r="54" spans="1:24" ht="15.75" customHeight="1">
      <c r="A54" s="38" t="s">
        <v>46</v>
      </c>
      <c r="B54" s="31">
        <f t="shared" si="7"/>
        <v>109</v>
      </c>
      <c r="C54" s="29">
        <v>65</v>
      </c>
      <c r="D54" s="29">
        <v>44</v>
      </c>
      <c r="E54" s="29">
        <f t="shared" si="3"/>
        <v>101</v>
      </c>
      <c r="F54" s="29">
        <v>60</v>
      </c>
      <c r="G54" s="29">
        <v>41</v>
      </c>
      <c r="H54" s="30">
        <f t="shared" si="36"/>
        <v>8</v>
      </c>
      <c r="I54" s="28">
        <f t="shared" si="4"/>
        <v>380</v>
      </c>
      <c r="J54" s="29">
        <v>176</v>
      </c>
      <c r="K54" s="29">
        <v>204</v>
      </c>
      <c r="L54" s="29">
        <f t="shared" si="5"/>
        <v>420</v>
      </c>
      <c r="M54" s="29">
        <v>207</v>
      </c>
      <c r="N54" s="29">
        <v>213</v>
      </c>
      <c r="O54" s="30">
        <f t="shared" si="37"/>
        <v>-40</v>
      </c>
      <c r="P54" s="30">
        <f t="shared" si="8"/>
        <v>-32</v>
      </c>
      <c r="Q54" s="67">
        <f t="shared" si="6"/>
        <v>10200</v>
      </c>
      <c r="R54" s="31">
        <v>4941</v>
      </c>
      <c r="S54" s="32">
        <v>5259</v>
      </c>
      <c r="T54" s="67">
        <v>2775</v>
      </c>
      <c r="U54" s="28">
        <v>53</v>
      </c>
      <c r="V54" s="29">
        <v>62</v>
      </c>
      <c r="W54" s="29">
        <f t="shared" si="38"/>
        <v>-9</v>
      </c>
      <c r="X54" s="33">
        <f t="shared" si="2"/>
        <v>3.675675675675676</v>
      </c>
    </row>
    <row r="55" spans="1:24" ht="15.75" customHeight="1">
      <c r="A55" s="38" t="s">
        <v>47</v>
      </c>
      <c r="B55" s="31">
        <f t="shared" si="7"/>
        <v>84</v>
      </c>
      <c r="C55" s="29">
        <v>51</v>
      </c>
      <c r="D55" s="29">
        <v>33</v>
      </c>
      <c r="E55" s="29">
        <f t="shared" si="3"/>
        <v>97</v>
      </c>
      <c r="F55" s="29">
        <v>45</v>
      </c>
      <c r="G55" s="29">
        <v>52</v>
      </c>
      <c r="H55" s="30">
        <f t="shared" si="36"/>
        <v>-13</v>
      </c>
      <c r="I55" s="28">
        <f t="shared" si="4"/>
        <v>311</v>
      </c>
      <c r="J55" s="29">
        <v>150</v>
      </c>
      <c r="K55" s="29">
        <v>161</v>
      </c>
      <c r="L55" s="29">
        <f t="shared" si="5"/>
        <v>405</v>
      </c>
      <c r="M55" s="29">
        <v>196</v>
      </c>
      <c r="N55" s="29">
        <v>209</v>
      </c>
      <c r="O55" s="30">
        <f t="shared" si="37"/>
        <v>-94</v>
      </c>
      <c r="P55" s="30">
        <f t="shared" si="8"/>
        <v>-107</v>
      </c>
      <c r="Q55" s="67">
        <f t="shared" si="6"/>
        <v>7837</v>
      </c>
      <c r="R55" s="31">
        <v>3799</v>
      </c>
      <c r="S55" s="32">
        <v>4038</v>
      </c>
      <c r="T55" s="67">
        <v>2210</v>
      </c>
      <c r="U55" s="28">
        <v>54</v>
      </c>
      <c r="V55" s="29">
        <v>62</v>
      </c>
      <c r="W55" s="29">
        <f t="shared" si="38"/>
        <v>-8</v>
      </c>
      <c r="X55" s="33">
        <f t="shared" si="2"/>
        <v>3.546153846153846</v>
      </c>
    </row>
    <row r="56" spans="1:24" ht="15.75" customHeight="1">
      <c r="A56" s="38" t="s">
        <v>48</v>
      </c>
      <c r="B56" s="31">
        <f t="shared" si="7"/>
        <v>76</v>
      </c>
      <c r="C56" s="29">
        <v>44</v>
      </c>
      <c r="D56" s="29">
        <v>32</v>
      </c>
      <c r="E56" s="29">
        <f t="shared" si="3"/>
        <v>74</v>
      </c>
      <c r="F56" s="29">
        <v>40</v>
      </c>
      <c r="G56" s="29">
        <v>34</v>
      </c>
      <c r="H56" s="30">
        <f t="shared" si="36"/>
        <v>2</v>
      </c>
      <c r="I56" s="28">
        <f t="shared" si="4"/>
        <v>364</v>
      </c>
      <c r="J56" s="29">
        <v>175</v>
      </c>
      <c r="K56" s="29">
        <v>189</v>
      </c>
      <c r="L56" s="29">
        <f t="shared" si="5"/>
        <v>447</v>
      </c>
      <c r="M56" s="29">
        <v>207</v>
      </c>
      <c r="N56" s="29">
        <v>240</v>
      </c>
      <c r="O56" s="30">
        <f t="shared" si="37"/>
        <v>-83</v>
      </c>
      <c r="P56" s="30">
        <f t="shared" si="8"/>
        <v>-81</v>
      </c>
      <c r="Q56" s="67">
        <f t="shared" si="6"/>
        <v>7922</v>
      </c>
      <c r="R56" s="31">
        <v>3765</v>
      </c>
      <c r="S56" s="32">
        <v>4157</v>
      </c>
      <c r="T56" s="67">
        <v>2301</v>
      </c>
      <c r="U56" s="28">
        <v>78</v>
      </c>
      <c r="V56" s="29">
        <v>68</v>
      </c>
      <c r="W56" s="29">
        <f t="shared" si="38"/>
        <v>10</v>
      </c>
      <c r="X56" s="33">
        <f t="shared" si="2"/>
        <v>3.442850934376358</v>
      </c>
    </row>
    <row r="57" spans="1:24" ht="15.75" customHeight="1">
      <c r="A57" s="38" t="s">
        <v>49</v>
      </c>
      <c r="B57" s="31">
        <f t="shared" si="7"/>
        <v>18</v>
      </c>
      <c r="C57" s="29">
        <v>8</v>
      </c>
      <c r="D57" s="29">
        <v>10</v>
      </c>
      <c r="E57" s="29">
        <f t="shared" si="3"/>
        <v>32</v>
      </c>
      <c r="F57" s="29">
        <v>19</v>
      </c>
      <c r="G57" s="29">
        <v>13</v>
      </c>
      <c r="H57" s="30">
        <f t="shared" si="36"/>
        <v>-14</v>
      </c>
      <c r="I57" s="28">
        <f t="shared" si="4"/>
        <v>115</v>
      </c>
      <c r="J57" s="29">
        <v>74</v>
      </c>
      <c r="K57" s="29">
        <v>41</v>
      </c>
      <c r="L57" s="29">
        <f t="shared" si="5"/>
        <v>202</v>
      </c>
      <c r="M57" s="29">
        <v>104</v>
      </c>
      <c r="N57" s="29">
        <v>98</v>
      </c>
      <c r="O57" s="30">
        <f t="shared" si="37"/>
        <v>-87</v>
      </c>
      <c r="P57" s="30">
        <f t="shared" si="8"/>
        <v>-101</v>
      </c>
      <c r="Q57" s="67">
        <f t="shared" si="6"/>
        <v>2787</v>
      </c>
      <c r="R57" s="31">
        <v>1357</v>
      </c>
      <c r="S57" s="32">
        <v>1430</v>
      </c>
      <c r="T57" s="67">
        <v>936</v>
      </c>
      <c r="U57" s="28">
        <v>15</v>
      </c>
      <c r="V57" s="29">
        <v>33</v>
      </c>
      <c r="W57" s="29">
        <f t="shared" si="38"/>
        <v>-18</v>
      </c>
      <c r="X57" s="33">
        <f t="shared" si="2"/>
        <v>2.9775641025641026</v>
      </c>
    </row>
    <row r="58" spans="1:24" ht="15.75" customHeight="1">
      <c r="A58" s="49" t="s">
        <v>50</v>
      </c>
      <c r="B58" s="31">
        <f t="shared" si="7"/>
        <v>102</v>
      </c>
      <c r="C58" s="29">
        <v>53</v>
      </c>
      <c r="D58" s="29">
        <v>49</v>
      </c>
      <c r="E58" s="29">
        <f t="shared" si="3"/>
        <v>123</v>
      </c>
      <c r="F58" s="29">
        <v>66</v>
      </c>
      <c r="G58" s="29">
        <v>57</v>
      </c>
      <c r="H58" s="30">
        <f t="shared" si="36"/>
        <v>-21</v>
      </c>
      <c r="I58" s="28">
        <f t="shared" si="4"/>
        <v>406</v>
      </c>
      <c r="J58" s="29">
        <v>200</v>
      </c>
      <c r="K58" s="29">
        <v>206</v>
      </c>
      <c r="L58" s="29">
        <f t="shared" si="5"/>
        <v>521</v>
      </c>
      <c r="M58" s="29">
        <v>268</v>
      </c>
      <c r="N58" s="29">
        <v>253</v>
      </c>
      <c r="O58" s="30">
        <f t="shared" si="37"/>
        <v>-115</v>
      </c>
      <c r="P58" s="30">
        <f t="shared" si="8"/>
        <v>-136</v>
      </c>
      <c r="Q58" s="67">
        <f t="shared" si="6"/>
        <v>9709</v>
      </c>
      <c r="R58" s="31">
        <v>4644</v>
      </c>
      <c r="S58" s="32">
        <v>5065</v>
      </c>
      <c r="T58" s="67">
        <v>2883</v>
      </c>
      <c r="U58" s="28">
        <v>90</v>
      </c>
      <c r="V58" s="29">
        <v>86</v>
      </c>
      <c r="W58" s="29">
        <f t="shared" si="38"/>
        <v>4</v>
      </c>
      <c r="X58" s="33">
        <f t="shared" si="2"/>
        <v>3.367672563302116</v>
      </c>
    </row>
    <row r="59" spans="1:24" ht="15.75" customHeight="1">
      <c r="A59" s="49" t="s">
        <v>51</v>
      </c>
      <c r="B59" s="31">
        <f t="shared" si="7"/>
        <v>10</v>
      </c>
      <c r="C59" s="29">
        <v>7</v>
      </c>
      <c r="D59" s="29">
        <v>3</v>
      </c>
      <c r="E59" s="29">
        <f t="shared" si="3"/>
        <v>35</v>
      </c>
      <c r="F59" s="29">
        <v>16</v>
      </c>
      <c r="G59" s="29">
        <v>19</v>
      </c>
      <c r="H59" s="30">
        <f t="shared" si="36"/>
        <v>-25</v>
      </c>
      <c r="I59" s="28">
        <f t="shared" si="4"/>
        <v>103</v>
      </c>
      <c r="J59" s="29">
        <v>57</v>
      </c>
      <c r="K59" s="29">
        <v>46</v>
      </c>
      <c r="L59" s="29">
        <f t="shared" si="5"/>
        <v>205</v>
      </c>
      <c r="M59" s="29">
        <v>100</v>
      </c>
      <c r="N59" s="29">
        <v>105</v>
      </c>
      <c r="O59" s="30">
        <f t="shared" si="37"/>
        <v>-102</v>
      </c>
      <c r="P59" s="30">
        <f t="shared" si="8"/>
        <v>-127</v>
      </c>
      <c r="Q59" s="67">
        <f t="shared" si="6"/>
        <v>2206</v>
      </c>
      <c r="R59" s="31">
        <v>1090</v>
      </c>
      <c r="S59" s="32">
        <v>1116</v>
      </c>
      <c r="T59" s="67">
        <v>760</v>
      </c>
      <c r="U59" s="28">
        <v>28</v>
      </c>
      <c r="V59" s="29">
        <v>40</v>
      </c>
      <c r="W59" s="29">
        <f t="shared" si="38"/>
        <v>-12</v>
      </c>
      <c r="X59" s="33">
        <f t="shared" si="2"/>
        <v>2.9026315789473682</v>
      </c>
    </row>
    <row r="60" spans="1:24" ht="15.75" customHeight="1">
      <c r="A60" s="35" t="s">
        <v>44</v>
      </c>
      <c r="B60" s="21">
        <f>SUM(B61:B68)</f>
        <v>674</v>
      </c>
      <c r="C60" s="22">
        <f aca="true" t="shared" si="39" ref="C60:H60">SUM(C61:C68)</f>
        <v>369</v>
      </c>
      <c r="D60" s="22">
        <f t="shared" si="39"/>
        <v>305</v>
      </c>
      <c r="E60" s="22">
        <f t="shared" si="39"/>
        <v>702</v>
      </c>
      <c r="F60" s="22">
        <f t="shared" si="39"/>
        <v>405</v>
      </c>
      <c r="G60" s="22">
        <f t="shared" si="39"/>
        <v>297</v>
      </c>
      <c r="H60" s="23">
        <f t="shared" si="39"/>
        <v>-28</v>
      </c>
      <c r="I60" s="21">
        <f aca="true" t="shared" si="40" ref="I60:V60">SUM(I61:I68)</f>
        <v>3044</v>
      </c>
      <c r="J60" s="22">
        <f t="shared" si="40"/>
        <v>1487</v>
      </c>
      <c r="K60" s="22">
        <f t="shared" si="40"/>
        <v>1557</v>
      </c>
      <c r="L60" s="22">
        <f t="shared" si="40"/>
        <v>3610</v>
      </c>
      <c r="M60" s="22">
        <f t="shared" si="40"/>
        <v>1789</v>
      </c>
      <c r="N60" s="22">
        <f t="shared" si="40"/>
        <v>1821</v>
      </c>
      <c r="O60" s="23">
        <f t="shared" si="40"/>
        <v>-566</v>
      </c>
      <c r="P60" s="23">
        <f t="shared" si="40"/>
        <v>-594</v>
      </c>
      <c r="Q60" s="66">
        <f t="shared" si="40"/>
        <v>62026</v>
      </c>
      <c r="R60" s="24">
        <f t="shared" si="40"/>
        <v>29589</v>
      </c>
      <c r="S60" s="25">
        <f t="shared" si="40"/>
        <v>32437</v>
      </c>
      <c r="T60" s="66">
        <f t="shared" si="40"/>
        <v>18762</v>
      </c>
      <c r="U60" s="21">
        <f t="shared" si="40"/>
        <v>719</v>
      </c>
      <c r="V60" s="22">
        <f t="shared" si="40"/>
        <v>630</v>
      </c>
      <c r="W60" s="22">
        <f>SUM(W61:W68)</f>
        <v>89</v>
      </c>
      <c r="X60" s="26">
        <f t="shared" si="2"/>
        <v>3.305937533312014</v>
      </c>
    </row>
    <row r="61" spans="1:24" ht="15.75" customHeight="1">
      <c r="A61" s="27" t="s">
        <v>37</v>
      </c>
      <c r="B61" s="28">
        <f t="shared" si="7"/>
        <v>50</v>
      </c>
      <c r="C61" s="29">
        <v>33</v>
      </c>
      <c r="D61" s="29">
        <v>17</v>
      </c>
      <c r="E61" s="29">
        <f t="shared" si="3"/>
        <v>59</v>
      </c>
      <c r="F61" s="29">
        <v>32</v>
      </c>
      <c r="G61" s="29">
        <v>27</v>
      </c>
      <c r="H61" s="30">
        <f aca="true" t="shared" si="41" ref="H61:H68">B61-E61</f>
        <v>-9</v>
      </c>
      <c r="I61" s="28">
        <f t="shared" si="4"/>
        <v>253</v>
      </c>
      <c r="J61" s="29">
        <v>112</v>
      </c>
      <c r="K61" s="29">
        <v>141</v>
      </c>
      <c r="L61" s="29">
        <f t="shared" si="5"/>
        <v>212</v>
      </c>
      <c r="M61" s="29">
        <v>103</v>
      </c>
      <c r="N61" s="29">
        <v>109</v>
      </c>
      <c r="O61" s="30">
        <f aca="true" t="shared" si="42" ref="O61:O68">I61-L61</f>
        <v>41</v>
      </c>
      <c r="P61" s="30">
        <f t="shared" si="8"/>
        <v>32</v>
      </c>
      <c r="Q61" s="67">
        <f t="shared" si="6"/>
        <v>5244</v>
      </c>
      <c r="R61" s="31">
        <v>2467</v>
      </c>
      <c r="S61" s="32">
        <v>2777</v>
      </c>
      <c r="T61" s="67">
        <v>1482</v>
      </c>
      <c r="U61" s="28">
        <v>4</v>
      </c>
      <c r="V61" s="29">
        <v>1</v>
      </c>
      <c r="W61" s="29">
        <f aca="true" t="shared" si="43" ref="W61:W68">U61-V61</f>
        <v>3</v>
      </c>
      <c r="X61" s="33">
        <f t="shared" si="2"/>
        <v>3.5384615384615383</v>
      </c>
    </row>
    <row r="62" spans="1:24" ht="13.5">
      <c r="A62" s="27" t="s">
        <v>38</v>
      </c>
      <c r="B62" s="28">
        <f t="shared" si="7"/>
        <v>78</v>
      </c>
      <c r="C62" s="29">
        <v>44</v>
      </c>
      <c r="D62" s="29">
        <v>34</v>
      </c>
      <c r="E62" s="29">
        <f t="shared" si="3"/>
        <v>55</v>
      </c>
      <c r="F62" s="29">
        <v>39</v>
      </c>
      <c r="G62" s="29">
        <v>16</v>
      </c>
      <c r="H62" s="30">
        <f t="shared" si="41"/>
        <v>23</v>
      </c>
      <c r="I62" s="28">
        <f t="shared" si="4"/>
        <v>272</v>
      </c>
      <c r="J62" s="29">
        <v>140</v>
      </c>
      <c r="K62" s="29">
        <v>132</v>
      </c>
      <c r="L62" s="29">
        <f t="shared" si="5"/>
        <v>284</v>
      </c>
      <c r="M62" s="29">
        <v>151</v>
      </c>
      <c r="N62" s="29">
        <v>133</v>
      </c>
      <c r="O62" s="30">
        <f t="shared" si="42"/>
        <v>-12</v>
      </c>
      <c r="P62" s="30">
        <f t="shared" si="8"/>
        <v>11</v>
      </c>
      <c r="Q62" s="67">
        <f t="shared" si="6"/>
        <v>6172</v>
      </c>
      <c r="R62" s="31">
        <v>3006</v>
      </c>
      <c r="S62" s="32">
        <v>3166</v>
      </c>
      <c r="T62" s="67">
        <v>1693</v>
      </c>
      <c r="U62" s="28">
        <v>66</v>
      </c>
      <c r="V62" s="29">
        <v>49</v>
      </c>
      <c r="W62" s="29">
        <f t="shared" si="43"/>
        <v>17</v>
      </c>
      <c r="X62" s="33">
        <f t="shared" si="2"/>
        <v>3.6455995274660364</v>
      </c>
    </row>
    <row r="63" spans="1:24" ht="13.5">
      <c r="A63" s="27" t="s">
        <v>39</v>
      </c>
      <c r="B63" s="28">
        <f t="shared" si="7"/>
        <v>264</v>
      </c>
      <c r="C63" s="29">
        <v>145</v>
      </c>
      <c r="D63" s="29">
        <v>119</v>
      </c>
      <c r="E63" s="29">
        <f t="shared" si="3"/>
        <v>210</v>
      </c>
      <c r="F63" s="29">
        <v>113</v>
      </c>
      <c r="G63" s="29">
        <v>97</v>
      </c>
      <c r="H63" s="30">
        <f t="shared" si="41"/>
        <v>54</v>
      </c>
      <c r="I63" s="28">
        <f t="shared" si="4"/>
        <v>1171</v>
      </c>
      <c r="J63" s="29">
        <v>605</v>
      </c>
      <c r="K63" s="29">
        <v>566</v>
      </c>
      <c r="L63" s="29">
        <f t="shared" si="5"/>
        <v>1414</v>
      </c>
      <c r="M63" s="29">
        <v>718</v>
      </c>
      <c r="N63" s="29">
        <v>696</v>
      </c>
      <c r="O63" s="30">
        <f t="shared" si="42"/>
        <v>-243</v>
      </c>
      <c r="P63" s="30">
        <f t="shared" si="8"/>
        <v>-189</v>
      </c>
      <c r="Q63" s="67">
        <f t="shared" si="6"/>
        <v>21122</v>
      </c>
      <c r="R63" s="31">
        <v>9987</v>
      </c>
      <c r="S63" s="32">
        <v>11135</v>
      </c>
      <c r="T63" s="67">
        <v>6810</v>
      </c>
      <c r="U63" s="28">
        <v>359</v>
      </c>
      <c r="V63" s="29">
        <v>330</v>
      </c>
      <c r="W63" s="29">
        <f t="shared" si="43"/>
        <v>29</v>
      </c>
      <c r="X63" s="33">
        <f t="shared" si="2"/>
        <v>3.1016152716593246</v>
      </c>
    </row>
    <row r="64" spans="1:24" ht="13.5">
      <c r="A64" s="27" t="s">
        <v>40</v>
      </c>
      <c r="B64" s="28">
        <f t="shared" si="7"/>
        <v>63</v>
      </c>
      <c r="C64" s="29">
        <v>28</v>
      </c>
      <c r="D64" s="29">
        <v>35</v>
      </c>
      <c r="E64" s="29">
        <f t="shared" si="3"/>
        <v>97</v>
      </c>
      <c r="F64" s="29">
        <v>59</v>
      </c>
      <c r="G64" s="29">
        <v>38</v>
      </c>
      <c r="H64" s="30">
        <f t="shared" si="41"/>
        <v>-34</v>
      </c>
      <c r="I64" s="28">
        <f t="shared" si="4"/>
        <v>265</v>
      </c>
      <c r="J64" s="29">
        <v>114</v>
      </c>
      <c r="K64" s="29">
        <v>151</v>
      </c>
      <c r="L64" s="29">
        <f t="shared" si="5"/>
        <v>422</v>
      </c>
      <c r="M64" s="29">
        <v>192</v>
      </c>
      <c r="N64" s="29">
        <v>230</v>
      </c>
      <c r="O64" s="30">
        <f t="shared" si="42"/>
        <v>-157</v>
      </c>
      <c r="P64" s="30">
        <f t="shared" si="8"/>
        <v>-191</v>
      </c>
      <c r="Q64" s="67">
        <f t="shared" si="6"/>
        <v>7532</v>
      </c>
      <c r="R64" s="31">
        <v>3598</v>
      </c>
      <c r="S64" s="32">
        <v>3934</v>
      </c>
      <c r="T64" s="67">
        <v>2152</v>
      </c>
      <c r="U64" s="28">
        <v>41</v>
      </c>
      <c r="V64" s="29">
        <v>63</v>
      </c>
      <c r="W64" s="29">
        <f t="shared" si="43"/>
        <v>-22</v>
      </c>
      <c r="X64" s="33">
        <f t="shared" si="2"/>
        <v>3.5</v>
      </c>
    </row>
    <row r="65" spans="1:24" ht="13.5">
      <c r="A65" s="27" t="s">
        <v>41</v>
      </c>
      <c r="B65" s="28">
        <f t="shared" si="7"/>
        <v>56</v>
      </c>
      <c r="C65" s="29">
        <v>29</v>
      </c>
      <c r="D65" s="29">
        <v>27</v>
      </c>
      <c r="E65" s="29">
        <f t="shared" si="3"/>
        <v>83</v>
      </c>
      <c r="F65" s="29">
        <v>50</v>
      </c>
      <c r="G65" s="29">
        <v>33</v>
      </c>
      <c r="H65" s="30">
        <f t="shared" si="41"/>
        <v>-27</v>
      </c>
      <c r="I65" s="28">
        <f t="shared" si="4"/>
        <v>266</v>
      </c>
      <c r="J65" s="29">
        <v>115</v>
      </c>
      <c r="K65" s="29">
        <v>151</v>
      </c>
      <c r="L65" s="29">
        <f t="shared" si="5"/>
        <v>365</v>
      </c>
      <c r="M65" s="29">
        <v>178</v>
      </c>
      <c r="N65" s="29">
        <v>187</v>
      </c>
      <c r="O65" s="30">
        <f t="shared" si="42"/>
        <v>-99</v>
      </c>
      <c r="P65" s="30">
        <f t="shared" si="8"/>
        <v>-126</v>
      </c>
      <c r="Q65" s="67">
        <f t="shared" si="6"/>
        <v>6256</v>
      </c>
      <c r="R65" s="31">
        <v>2936</v>
      </c>
      <c r="S65" s="32">
        <v>3320</v>
      </c>
      <c r="T65" s="67">
        <v>1834</v>
      </c>
      <c r="U65" s="28">
        <v>48</v>
      </c>
      <c r="V65" s="29">
        <v>43</v>
      </c>
      <c r="W65" s="29">
        <f t="shared" si="43"/>
        <v>5</v>
      </c>
      <c r="X65" s="33">
        <f t="shared" si="2"/>
        <v>3.411123227917121</v>
      </c>
    </row>
    <row r="66" spans="1:24" ht="13.5">
      <c r="A66" s="27" t="s">
        <v>42</v>
      </c>
      <c r="B66" s="28">
        <f t="shared" si="7"/>
        <v>115</v>
      </c>
      <c r="C66" s="29">
        <v>61</v>
      </c>
      <c r="D66" s="29">
        <v>54</v>
      </c>
      <c r="E66" s="29">
        <f t="shared" si="3"/>
        <v>107</v>
      </c>
      <c r="F66" s="29">
        <v>59</v>
      </c>
      <c r="G66" s="29">
        <v>48</v>
      </c>
      <c r="H66" s="30">
        <f t="shared" si="41"/>
        <v>8</v>
      </c>
      <c r="I66" s="28">
        <f t="shared" si="4"/>
        <v>464</v>
      </c>
      <c r="J66" s="29">
        <v>221</v>
      </c>
      <c r="K66" s="29">
        <v>243</v>
      </c>
      <c r="L66" s="29">
        <f t="shared" si="5"/>
        <v>472</v>
      </c>
      <c r="M66" s="29">
        <v>220</v>
      </c>
      <c r="N66" s="29">
        <v>252</v>
      </c>
      <c r="O66" s="30">
        <f t="shared" si="42"/>
        <v>-8</v>
      </c>
      <c r="P66" s="30">
        <f t="shared" si="8"/>
        <v>0</v>
      </c>
      <c r="Q66" s="67">
        <f t="shared" si="6"/>
        <v>9437</v>
      </c>
      <c r="R66" s="31">
        <v>4506</v>
      </c>
      <c r="S66" s="32">
        <v>4931</v>
      </c>
      <c r="T66" s="67">
        <v>2610</v>
      </c>
      <c r="U66" s="28">
        <v>71</v>
      </c>
      <c r="V66" s="29">
        <v>52</v>
      </c>
      <c r="W66" s="29">
        <f t="shared" si="43"/>
        <v>19</v>
      </c>
      <c r="X66" s="33">
        <f t="shared" si="2"/>
        <v>3.6157088122605363</v>
      </c>
    </row>
    <row r="67" spans="1:24" ht="13.5">
      <c r="A67" s="27" t="s">
        <v>43</v>
      </c>
      <c r="B67" s="28">
        <f t="shared" si="7"/>
        <v>28</v>
      </c>
      <c r="C67" s="29">
        <v>17</v>
      </c>
      <c r="D67" s="29">
        <v>11</v>
      </c>
      <c r="E67" s="29">
        <f t="shared" si="3"/>
        <v>42</v>
      </c>
      <c r="F67" s="29">
        <v>25</v>
      </c>
      <c r="G67" s="29">
        <v>17</v>
      </c>
      <c r="H67" s="30">
        <f t="shared" si="41"/>
        <v>-14</v>
      </c>
      <c r="I67" s="28">
        <f t="shared" si="4"/>
        <v>162</v>
      </c>
      <c r="J67" s="29">
        <v>81</v>
      </c>
      <c r="K67" s="29">
        <v>81</v>
      </c>
      <c r="L67" s="29">
        <f t="shared" si="5"/>
        <v>234</v>
      </c>
      <c r="M67" s="29">
        <v>123</v>
      </c>
      <c r="N67" s="29">
        <v>111</v>
      </c>
      <c r="O67" s="30">
        <f t="shared" si="42"/>
        <v>-72</v>
      </c>
      <c r="P67" s="30">
        <f t="shared" si="8"/>
        <v>-86</v>
      </c>
      <c r="Q67" s="67">
        <f t="shared" si="6"/>
        <v>3605</v>
      </c>
      <c r="R67" s="31">
        <v>1803</v>
      </c>
      <c r="S67" s="32">
        <v>1802</v>
      </c>
      <c r="T67" s="67">
        <v>1310</v>
      </c>
      <c r="U67" s="28">
        <v>70</v>
      </c>
      <c r="V67" s="29">
        <v>32</v>
      </c>
      <c r="W67" s="29">
        <f t="shared" si="43"/>
        <v>38</v>
      </c>
      <c r="X67" s="33">
        <f t="shared" si="2"/>
        <v>2.7519083969465647</v>
      </c>
    </row>
    <row r="68" spans="1:24" ht="14.25" thickBot="1">
      <c r="A68" s="50" t="s">
        <v>85</v>
      </c>
      <c r="B68" s="51">
        <f t="shared" si="7"/>
        <v>20</v>
      </c>
      <c r="C68" s="52">
        <v>12</v>
      </c>
      <c r="D68" s="52">
        <v>8</v>
      </c>
      <c r="E68" s="52">
        <f t="shared" si="3"/>
        <v>49</v>
      </c>
      <c r="F68" s="52">
        <v>28</v>
      </c>
      <c r="G68" s="52">
        <v>21</v>
      </c>
      <c r="H68" s="53">
        <f t="shared" si="41"/>
        <v>-29</v>
      </c>
      <c r="I68" s="51">
        <f t="shared" si="4"/>
        <v>191</v>
      </c>
      <c r="J68" s="52">
        <v>99</v>
      </c>
      <c r="K68" s="52">
        <v>92</v>
      </c>
      <c r="L68" s="52">
        <f t="shared" si="5"/>
        <v>207</v>
      </c>
      <c r="M68" s="52">
        <v>104</v>
      </c>
      <c r="N68" s="52">
        <v>103</v>
      </c>
      <c r="O68" s="53">
        <f t="shared" si="42"/>
        <v>-16</v>
      </c>
      <c r="P68" s="54">
        <f t="shared" si="8"/>
        <v>-45</v>
      </c>
      <c r="Q68" s="69">
        <f t="shared" si="6"/>
        <v>2658</v>
      </c>
      <c r="R68" s="55">
        <v>1286</v>
      </c>
      <c r="S68" s="56">
        <v>1372</v>
      </c>
      <c r="T68" s="69">
        <v>871</v>
      </c>
      <c r="U68" s="51">
        <v>60</v>
      </c>
      <c r="V68" s="52">
        <v>60</v>
      </c>
      <c r="W68" s="52">
        <f t="shared" si="43"/>
        <v>0</v>
      </c>
      <c r="X68" s="57">
        <f t="shared" si="2"/>
        <v>3.0516647531572905</v>
      </c>
    </row>
    <row r="69" ht="13.5">
      <c r="U69" s="58"/>
    </row>
    <row r="70" ht="13.5">
      <c r="B70" s="4"/>
    </row>
    <row r="73" spans="9:20" ht="13.5">
      <c r="I73" s="59"/>
      <c r="J73" s="59"/>
      <c r="K73" s="59"/>
      <c r="L73" s="59"/>
      <c r="M73" s="59"/>
      <c r="N73" s="59"/>
      <c r="Q73" s="59"/>
      <c r="R73" s="59"/>
      <c r="S73" s="59"/>
      <c r="T73" s="59"/>
    </row>
    <row r="74" spans="9:19" ht="13.5">
      <c r="I74" s="59"/>
      <c r="J74" s="59"/>
      <c r="K74" s="59"/>
      <c r="L74" s="59"/>
      <c r="M74" s="59"/>
      <c r="N74" s="59"/>
      <c r="Q74" s="59"/>
      <c r="S74" s="59"/>
    </row>
    <row r="75" spans="8:21" ht="13.5">
      <c r="H75" s="59"/>
      <c r="I75" s="59"/>
      <c r="J75" s="59"/>
      <c r="K75" s="59"/>
      <c r="L75" s="59"/>
      <c r="M75" s="59"/>
      <c r="N75" s="59"/>
      <c r="O75" s="59"/>
      <c r="Q75" s="59"/>
      <c r="R75" s="59"/>
      <c r="S75" s="59"/>
      <c r="T75" s="59"/>
      <c r="U75" s="59"/>
    </row>
    <row r="76" spans="9:20" ht="13.5">
      <c r="I76" s="59"/>
      <c r="J76" s="59"/>
      <c r="K76" s="59"/>
      <c r="L76" s="59"/>
      <c r="M76" s="59"/>
      <c r="N76" s="59"/>
      <c r="O76" s="59"/>
      <c r="Q76" s="59"/>
      <c r="R76" s="59"/>
      <c r="S76" s="59"/>
      <c r="T76" s="59"/>
    </row>
    <row r="77" spans="9:19" ht="13.5">
      <c r="I77" s="59"/>
      <c r="J77" s="59"/>
      <c r="K77" s="59"/>
      <c r="L77" s="59"/>
      <c r="M77" s="59"/>
      <c r="N77" s="59"/>
      <c r="O77" s="59"/>
      <c r="Q77" s="59"/>
      <c r="R77" s="59"/>
      <c r="S77" s="59"/>
    </row>
    <row r="78" spans="9:20" ht="13.5">
      <c r="I78" s="59"/>
      <c r="J78" s="59"/>
      <c r="K78" s="59"/>
      <c r="L78" s="59"/>
      <c r="M78" s="59"/>
      <c r="N78" s="59"/>
      <c r="O78" s="59"/>
      <c r="Q78" s="59"/>
      <c r="R78" s="59"/>
      <c r="S78" s="59"/>
      <c r="T78" s="59"/>
    </row>
    <row r="79" spans="9:20" ht="13.5">
      <c r="I79" s="59"/>
      <c r="J79" s="59"/>
      <c r="K79" s="59"/>
      <c r="L79" s="59"/>
      <c r="M79" s="59"/>
      <c r="N79" s="59"/>
      <c r="O79" s="59"/>
      <c r="Q79" s="59"/>
      <c r="R79" s="59"/>
      <c r="S79" s="59"/>
      <c r="T79" s="59"/>
    </row>
    <row r="80" spans="10:20" ht="13.5">
      <c r="J80" s="59"/>
      <c r="K80" s="59"/>
      <c r="L80" s="59"/>
      <c r="M80" s="59"/>
      <c r="N80" s="59"/>
      <c r="O80" s="59"/>
      <c r="Q80" s="59"/>
      <c r="R80" s="59"/>
      <c r="S80" s="59"/>
      <c r="T80" s="59"/>
    </row>
    <row r="81" spans="17:20" ht="13.5">
      <c r="Q81" s="59"/>
      <c r="R81" s="59"/>
      <c r="S81" s="59"/>
      <c r="T81" s="59"/>
    </row>
    <row r="82" spans="17:20" ht="13.5">
      <c r="Q82" s="59"/>
      <c r="R82" s="59"/>
      <c r="S82" s="59"/>
      <c r="T82" s="59"/>
    </row>
    <row r="83" spans="8:20" ht="13.5">
      <c r="H83" s="59"/>
      <c r="I83" s="59"/>
      <c r="L83" s="59"/>
      <c r="Q83" s="59"/>
      <c r="R83" s="59"/>
      <c r="S83" s="59"/>
      <c r="T83" s="59"/>
    </row>
    <row r="84" spans="9:20" ht="13.5">
      <c r="I84" s="59"/>
      <c r="J84" s="59"/>
      <c r="O84" s="59"/>
      <c r="P84" s="59"/>
      <c r="Q84" s="59"/>
      <c r="R84" s="59"/>
      <c r="S84" s="59"/>
      <c r="T84" s="59"/>
    </row>
    <row r="85" spans="8:20" ht="13.5">
      <c r="H85" s="59"/>
      <c r="I85" s="59"/>
      <c r="L85" s="59"/>
      <c r="Q85" s="59"/>
      <c r="R85" s="59"/>
      <c r="S85" s="59"/>
      <c r="T85" s="59"/>
    </row>
    <row r="86" spans="9:20" ht="13.5">
      <c r="I86" s="59"/>
      <c r="L86" s="59"/>
      <c r="Q86" s="59"/>
      <c r="R86" s="59"/>
      <c r="S86" s="59"/>
      <c r="T86" s="59"/>
    </row>
    <row r="87" spans="10:20" ht="13.5">
      <c r="J87" s="59"/>
      <c r="Q87" s="59"/>
      <c r="R87" s="59"/>
      <c r="S87" s="59"/>
      <c r="T87" s="59"/>
    </row>
    <row r="88" spans="17:20" ht="13.5">
      <c r="Q88" s="59"/>
      <c r="R88" s="59"/>
      <c r="S88" s="59"/>
      <c r="T88" s="59"/>
    </row>
    <row r="89" spans="17:20" ht="13.5">
      <c r="Q89" s="59"/>
      <c r="R89" s="59"/>
      <c r="S89" s="59"/>
      <c r="T89" s="59"/>
    </row>
    <row r="90" spans="17:19" ht="13.5">
      <c r="Q90" s="59"/>
      <c r="R90" s="59"/>
      <c r="S90" s="59"/>
    </row>
    <row r="91" spans="8:21" ht="13.5">
      <c r="H91" s="59"/>
      <c r="I91" s="59"/>
      <c r="Q91" s="59"/>
      <c r="R91" s="59"/>
      <c r="S91" s="59"/>
      <c r="T91" s="59"/>
      <c r="U91" s="59"/>
    </row>
    <row r="92" spans="12:19" ht="13.5">
      <c r="L92" s="59"/>
      <c r="Q92" s="59"/>
      <c r="R92" s="59"/>
      <c r="S92" s="59"/>
    </row>
    <row r="93" spans="9:23" ht="13.5">
      <c r="I93" s="59"/>
      <c r="L93" s="59"/>
      <c r="Q93" s="59"/>
      <c r="R93" s="59"/>
      <c r="S93" s="59"/>
      <c r="T93" s="59"/>
      <c r="W93" s="59"/>
    </row>
    <row r="94" spans="12:20" ht="13.5">
      <c r="L94" s="59"/>
      <c r="Q94" s="59"/>
      <c r="R94" s="59"/>
      <c r="S94" s="59"/>
      <c r="T94" s="59"/>
    </row>
    <row r="95" spans="9:20" ht="13.5">
      <c r="I95" s="59"/>
      <c r="Q95" s="59"/>
      <c r="R95" s="59"/>
      <c r="S95" s="59"/>
      <c r="T95" s="59"/>
    </row>
    <row r="96" spans="17:20" ht="13.5">
      <c r="Q96" s="59"/>
      <c r="R96" s="59"/>
      <c r="S96" s="59"/>
      <c r="T96" s="59"/>
    </row>
    <row r="97" spans="17:20" ht="13.5">
      <c r="Q97" s="59"/>
      <c r="R97" s="59"/>
      <c r="S97" s="59"/>
      <c r="T97" s="59"/>
    </row>
    <row r="98" spans="17:20" ht="13.5">
      <c r="Q98" s="59"/>
      <c r="R98" s="59"/>
      <c r="S98" s="59"/>
      <c r="T98" s="59"/>
    </row>
    <row r="99" spans="9:20" ht="13.5">
      <c r="I99" s="59"/>
      <c r="J99" s="59"/>
      <c r="L99" s="59"/>
      <c r="M99" s="59"/>
      <c r="N99" s="59"/>
      <c r="Q99" s="59"/>
      <c r="R99" s="59"/>
      <c r="S99" s="59"/>
      <c r="T99" s="59"/>
    </row>
    <row r="100" spans="9:20" ht="13.5">
      <c r="I100" s="59"/>
      <c r="J100" s="59"/>
      <c r="K100" s="59"/>
      <c r="L100" s="59"/>
      <c r="M100" s="59"/>
      <c r="N100" s="59"/>
      <c r="R100" s="59"/>
      <c r="S100" s="59"/>
      <c r="T100" s="60"/>
    </row>
    <row r="101" spans="9:20" ht="13.5">
      <c r="I101" s="59"/>
      <c r="J101" s="59"/>
      <c r="K101" s="59"/>
      <c r="L101" s="59"/>
      <c r="M101" s="59"/>
      <c r="N101" s="59"/>
      <c r="Q101" s="59"/>
      <c r="R101" s="59"/>
      <c r="S101" s="59"/>
      <c r="T101" s="59"/>
    </row>
    <row r="102" spans="9:20" ht="13.5">
      <c r="I102" s="59"/>
      <c r="J102" s="59"/>
      <c r="K102" s="59"/>
      <c r="L102" s="59"/>
      <c r="M102" s="59"/>
      <c r="N102" s="59"/>
      <c r="O102" s="59"/>
      <c r="Q102" s="59"/>
      <c r="R102" s="59"/>
      <c r="S102" s="59"/>
      <c r="T102" s="59"/>
    </row>
    <row r="103" spans="9:21" ht="13.5">
      <c r="I103" s="59"/>
      <c r="L103" s="59"/>
      <c r="Q103" s="61"/>
      <c r="R103" s="59"/>
      <c r="S103" s="59"/>
      <c r="T103" s="59"/>
      <c r="U103" s="59"/>
    </row>
    <row r="104" spans="12:21" ht="13.5">
      <c r="L104" s="59"/>
      <c r="Q104" s="59"/>
      <c r="R104" s="59"/>
      <c r="S104" s="59"/>
      <c r="T104" s="59"/>
      <c r="U104" s="59"/>
    </row>
    <row r="105" spans="10:20" ht="13.5">
      <c r="J105" s="59"/>
      <c r="M105" s="59"/>
      <c r="Q105" s="59"/>
      <c r="R105" s="59"/>
      <c r="S105" s="59"/>
      <c r="T105" s="59"/>
    </row>
    <row r="106" spans="8:20" ht="13.5">
      <c r="H106" s="59"/>
      <c r="Q106" s="59"/>
      <c r="R106" s="59"/>
      <c r="S106" s="59"/>
      <c r="T106" s="59"/>
    </row>
    <row r="107" spans="8:20" ht="13.5">
      <c r="H107" s="59"/>
      <c r="Q107" s="59"/>
      <c r="R107" s="59"/>
      <c r="S107" s="59"/>
      <c r="T107" s="59"/>
    </row>
    <row r="108" spans="8:20" ht="13.5">
      <c r="H108" s="59"/>
      <c r="Q108" s="59"/>
      <c r="R108" s="59"/>
      <c r="S108" s="59"/>
      <c r="T108" s="59"/>
    </row>
    <row r="109" spans="8:20" ht="13.5">
      <c r="H109" s="59"/>
      <c r="N109" s="62"/>
      <c r="O109" s="63"/>
      <c r="Q109" s="59"/>
      <c r="R109" s="59"/>
      <c r="S109" s="59"/>
      <c r="T109" s="59"/>
    </row>
    <row r="110" spans="12:20" ht="13.5">
      <c r="L110" s="59"/>
      <c r="N110" s="62"/>
      <c r="O110" s="63"/>
      <c r="Q110" s="59"/>
      <c r="R110" s="59"/>
      <c r="S110" s="59"/>
      <c r="T110" s="59"/>
    </row>
    <row r="111" spans="12:21" ht="13.5">
      <c r="L111" s="59"/>
      <c r="R111" s="59"/>
      <c r="S111" s="59"/>
      <c r="T111" s="59"/>
      <c r="U111" s="59"/>
    </row>
    <row r="112" spans="9:20" ht="13.5">
      <c r="I112" s="59"/>
      <c r="Q112" s="59"/>
      <c r="R112" s="59"/>
      <c r="S112" s="59"/>
      <c r="T112" s="59"/>
    </row>
    <row r="113" spans="8:21" ht="13.5">
      <c r="H113" s="59"/>
      <c r="I113" s="59"/>
      <c r="L113" s="59"/>
      <c r="O113" s="59"/>
      <c r="Q113" s="59"/>
      <c r="R113" s="59"/>
      <c r="S113" s="59"/>
      <c r="T113" s="59"/>
      <c r="U113" s="59"/>
    </row>
    <row r="114" spans="9:20" ht="13.5">
      <c r="I114" s="59"/>
      <c r="L114" s="59"/>
      <c r="Q114" s="59"/>
      <c r="R114" s="59"/>
      <c r="S114" s="59"/>
      <c r="T114" s="59"/>
    </row>
    <row r="115" spans="8:21" ht="13.5">
      <c r="H115" s="59"/>
      <c r="O115" s="59"/>
      <c r="P115" s="59"/>
      <c r="R115" s="59"/>
      <c r="S115" s="59"/>
      <c r="T115" s="59"/>
      <c r="U115" s="59"/>
    </row>
    <row r="116" spans="8:21" ht="13.5">
      <c r="H116" s="59"/>
      <c r="I116" s="59"/>
      <c r="L116" s="59"/>
      <c r="R116" s="59"/>
      <c r="S116" s="59"/>
      <c r="T116" s="59"/>
      <c r="U116" s="59"/>
    </row>
    <row r="117" spans="9:21" ht="13.5">
      <c r="I117" s="59"/>
      <c r="K117" s="59"/>
      <c r="L117" s="59"/>
      <c r="M117" s="59"/>
      <c r="N117" s="59"/>
      <c r="Q117" s="59"/>
      <c r="R117" s="59"/>
      <c r="S117" s="59"/>
      <c r="T117" s="59"/>
      <c r="U117" s="59"/>
    </row>
    <row r="118" spans="17:20" ht="13.5">
      <c r="Q118" s="59"/>
      <c r="R118" s="59"/>
      <c r="S118" s="59"/>
      <c r="T118" s="59"/>
    </row>
    <row r="119" spans="9:21" ht="13.5">
      <c r="I119" s="59"/>
      <c r="J119" s="59"/>
      <c r="M119" s="59"/>
      <c r="N119" s="59"/>
      <c r="O119" s="59"/>
      <c r="Q119" s="59"/>
      <c r="R119" s="59"/>
      <c r="S119" s="59"/>
      <c r="T119" s="59"/>
      <c r="U119" s="59"/>
    </row>
    <row r="120" spans="16:21" ht="13.5">
      <c r="P120" s="59"/>
      <c r="Q120" s="59"/>
      <c r="R120" s="59"/>
      <c r="S120" s="59"/>
      <c r="T120" s="59"/>
      <c r="U120" s="59"/>
    </row>
    <row r="121" spans="16:21" ht="13.5">
      <c r="P121" s="59"/>
      <c r="Q121" s="59"/>
      <c r="R121" s="59"/>
      <c r="S121" s="59"/>
      <c r="T121" s="59"/>
      <c r="U121" s="59"/>
    </row>
    <row r="122" spans="9:21" ht="13.5">
      <c r="I122" s="59"/>
      <c r="L122" s="59"/>
      <c r="N122" s="59"/>
      <c r="S122" s="59"/>
      <c r="T122" s="59"/>
      <c r="U122" s="59"/>
    </row>
    <row r="123" spans="9:20" ht="13.5">
      <c r="I123" s="59"/>
      <c r="J123" s="59"/>
      <c r="L123" s="59"/>
      <c r="N123" s="59"/>
      <c r="Q123" s="59"/>
      <c r="R123" s="59"/>
      <c r="S123" s="59"/>
      <c r="T123" s="59"/>
    </row>
    <row r="124" spans="17:19" ht="13.5">
      <c r="Q124" s="59"/>
      <c r="R124" s="59"/>
      <c r="S124" s="59"/>
    </row>
    <row r="125" spans="8:21" ht="13.5">
      <c r="H125" s="59"/>
      <c r="I125" s="59"/>
      <c r="J125" s="59"/>
      <c r="K125" s="59"/>
      <c r="L125" s="59"/>
      <c r="N125" s="59"/>
      <c r="Q125" s="59"/>
      <c r="R125" s="59"/>
      <c r="S125" s="59"/>
      <c r="T125" s="59"/>
      <c r="U125" s="59"/>
    </row>
    <row r="126" spans="8:20" ht="13.5">
      <c r="H126" s="59"/>
      <c r="N126" s="59"/>
      <c r="Q126" s="59"/>
      <c r="R126" s="59"/>
      <c r="S126" s="59"/>
      <c r="T126" s="59"/>
    </row>
    <row r="127" spans="9:20" ht="13.5">
      <c r="I127" s="59"/>
      <c r="J127" s="59"/>
      <c r="L127" s="59"/>
      <c r="M127" s="59"/>
      <c r="N127" s="59"/>
      <c r="Q127" s="59"/>
      <c r="R127" s="59"/>
      <c r="S127" s="59"/>
      <c r="T127" s="59"/>
    </row>
    <row r="128" spans="8:21" ht="13.5">
      <c r="H128" s="59"/>
      <c r="O128" s="59"/>
      <c r="R128" s="59"/>
      <c r="S128" s="59"/>
      <c r="T128" s="59"/>
      <c r="U128" s="59"/>
    </row>
    <row r="129" spans="17:20" ht="13.5">
      <c r="Q129" s="59"/>
      <c r="R129" s="59"/>
      <c r="S129" s="59"/>
      <c r="T129" s="59"/>
    </row>
    <row r="130" spans="13:20" ht="13.5">
      <c r="M130" s="59"/>
      <c r="Q130" s="59"/>
      <c r="R130" s="59"/>
      <c r="S130" s="59"/>
      <c r="T130" s="64"/>
    </row>
    <row r="131" spans="17:21" ht="13.5">
      <c r="Q131" s="61"/>
      <c r="R131" s="59"/>
      <c r="S131" s="59"/>
      <c r="T131" s="59"/>
      <c r="U131" s="59"/>
    </row>
    <row r="132" spans="15:20" ht="13.5">
      <c r="O132" s="59"/>
      <c r="Q132" s="59"/>
      <c r="R132" s="59"/>
      <c r="T132" s="59"/>
    </row>
    <row r="133" spans="17:19" ht="13.5">
      <c r="Q133" s="59"/>
      <c r="S133" s="59"/>
    </row>
    <row r="134" spans="18:20" ht="13.5">
      <c r="R134" s="59"/>
      <c r="T134" s="59"/>
    </row>
    <row r="135" spans="18:20" ht="13.5">
      <c r="R135" s="59"/>
      <c r="T135" s="59"/>
    </row>
    <row r="138" ht="13.5">
      <c r="J138" s="59"/>
    </row>
    <row r="139" ht="13.5">
      <c r="J139" s="59"/>
    </row>
    <row r="141" spans="9:13" ht="13.5">
      <c r="I141" s="59"/>
      <c r="M141" s="59"/>
    </row>
    <row r="142" ht="13.5">
      <c r="I142" s="59"/>
    </row>
    <row r="147" spans="9:12" ht="13.5">
      <c r="I147" s="59"/>
      <c r="L147" s="59"/>
    </row>
    <row r="150" ht="13.5">
      <c r="L150" s="59"/>
    </row>
    <row r="158" ht="13.5">
      <c r="L158" s="59"/>
    </row>
    <row r="165" spans="9:12" ht="13.5">
      <c r="I165" s="59"/>
      <c r="J165" s="59"/>
      <c r="K165" s="59"/>
      <c r="L165" s="59"/>
    </row>
    <row r="167" ht="13.5">
      <c r="L167" s="59"/>
    </row>
    <row r="168" ht="13.5">
      <c r="L168" s="59"/>
    </row>
    <row r="176" ht="13.5">
      <c r="L176" s="59"/>
    </row>
    <row r="189" ht="13.5">
      <c r="I189" s="59"/>
    </row>
    <row r="200" ht="13.5">
      <c r="D200" s="59"/>
    </row>
    <row r="202" ht="13.5">
      <c r="D202" s="59"/>
    </row>
    <row r="203" ht="13.5">
      <c r="C203" s="59"/>
    </row>
    <row r="204" spans="3:4" ht="13.5">
      <c r="C204" s="59"/>
      <c r="D204" s="59"/>
    </row>
    <row r="205" ht="13.5">
      <c r="C205" s="64"/>
    </row>
    <row r="207" ht="13.5">
      <c r="D207" s="59"/>
    </row>
    <row r="208" ht="13.5">
      <c r="D208" s="64"/>
    </row>
    <row r="209" ht="13.5">
      <c r="D209" s="59"/>
    </row>
    <row r="212" ht="13.5">
      <c r="D212" s="59"/>
    </row>
    <row r="213" ht="13.5">
      <c r="C213" s="59"/>
    </row>
    <row r="216" ht="13.5">
      <c r="D216" s="59"/>
    </row>
    <row r="217" ht="13.5">
      <c r="C217" s="64"/>
    </row>
    <row r="220" ht="13.5">
      <c r="C220" s="64"/>
    </row>
    <row r="224" ht="13.5">
      <c r="D224" s="59"/>
    </row>
    <row r="225" spans="3:4" ht="13.5">
      <c r="C225" s="59"/>
      <c r="D225" s="64"/>
    </row>
    <row r="228" ht="13.5">
      <c r="C228" s="59"/>
    </row>
    <row r="230" ht="13.5">
      <c r="D230" s="59"/>
    </row>
    <row r="231" ht="13.5">
      <c r="D231" s="59"/>
    </row>
    <row r="234" ht="13.5">
      <c r="C234" s="59"/>
    </row>
  </sheetData>
  <mergeCells count="13">
    <mergeCell ref="B4:H4"/>
    <mergeCell ref="U4:W5"/>
    <mergeCell ref="B5:D5"/>
    <mergeCell ref="E5:G5"/>
    <mergeCell ref="H5:H6"/>
    <mergeCell ref="I5:K5"/>
    <mergeCell ref="L5:N5"/>
    <mergeCell ref="O5:O6"/>
    <mergeCell ref="I4:O4"/>
    <mergeCell ref="P4:P6"/>
    <mergeCell ref="Q4:S5"/>
    <mergeCell ref="T4:T6"/>
    <mergeCell ref="K1:N2"/>
  </mergeCells>
  <printOptions/>
  <pageMargins left="0.7874015748031497" right="0.53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kanrisya</cp:lastModifiedBy>
  <cp:lastPrinted>2009-06-25T00:22:44Z</cp:lastPrinted>
  <dcterms:created xsi:type="dcterms:W3CDTF">2009-04-10T02:13:03Z</dcterms:created>
  <dcterms:modified xsi:type="dcterms:W3CDTF">2009-06-25T00:22:49Z</dcterms:modified>
  <cp:category/>
  <cp:version/>
  <cp:contentType/>
  <cp:contentStatus/>
</cp:coreProperties>
</file>