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6年" sheetId="1" r:id="rId1"/>
  </sheets>
  <definedNames>
    <definedName name="_xlnm.Print_Area" localSheetId="0">'平成6年'!$A$1:$X$71</definedName>
    <definedName name="_xlnm.Print_Titles" localSheetId="0">'平成6年'!$4:$6</definedName>
  </definedNames>
  <calcPr fullCalcOnLoad="1"/>
</workbook>
</file>

<file path=xl/sharedStrings.xml><?xml version="1.0" encoding="utf-8"?>
<sst xmlns="http://schemas.openxmlformats.org/spreadsheetml/2006/main" count="101" uniqueCount="88">
  <si>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</si>
  <si>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</si>
  <si>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</si>
  <si>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</si>
  <si>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</si>
  <si>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</si>
  <si>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</si>
  <si>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</si>
  <si>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</si>
  <si>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</si>
  <si>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</si>
  <si>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</si>
  <si>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</si>
  <si>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</si>
  <si>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</si>
  <si>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</si>
  <si>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</si>
  <si>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</si>
  <si>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</si>
  <si>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</si>
  <si>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</si>
  <si>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</si>
  <si>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</si>
  <si>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</si>
  <si>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</si>
  <si>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</si>
  <si>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</si>
  <si>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</si>
  <si>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</si>
  <si>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</si>
  <si>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</si>
  <si>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</si>
  <si>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</si>
  <si>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</si>
  <si>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</si>
  <si>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</si>
  <si>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</si>
  <si>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</si>
  <si>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</si>
  <si>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</si>
  <si>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</si>
  <si>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</si>
  <si>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</si>
  <si>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</si>
  <si>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</si>
  <si>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</si>
  <si>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</si>
  <si>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</si>
  <si>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</si>
  <si>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</si>
  <si>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</si>
  <si>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</si>
  <si>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</si>
  <si>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</si>
  <si>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</si>
  <si>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</si>
  <si>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</si>
  <si>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</si>
  <si>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</si>
  <si>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</si>
  <si>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</si>
  <si>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</si>
  <si>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</si>
  <si>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</si>
  <si>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</si>
  <si>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</si>
  <si>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</si>
  <si>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</si>
  <si>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</si>
  <si>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</si>
  <si>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</si>
  <si>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</si>
  <si>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</si>
  <si>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</si>
  <si>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</si>
  <si>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</si>
  <si>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</si>
  <si>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</si>
  <si>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</si>
  <si>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</si>
  <si>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</si>
  <si>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</si>
  <si>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</si>
  <si>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徳島県人口移動調査　H072</t>
  </si>
  <si>
    <t>徳島県　平成 7年 1月 1日　現在　</t>
  </si>
  <si>
    <t>※ 推計人口及び推計世帯数は、平成2年国勢調査の数値を基に、住民基本台帳法及び外国人登録法の規定に基づく移動状況を加減して推計したものである。</t>
  </si>
  <si>
    <t>総　数　年　報（平成 6年 1月から平成 6年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</si>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</sst>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dotted"/>
      <right style="thin"/>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4" fontId="2" fillId="0" borderId="21"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4" fontId="2" fillId="0" borderId="27"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8" xfId="0" applyNumberFormat="1" applyFont="1" applyFill="1" applyBorder="1" applyAlignment="1">
      <alignment vertical="center"/>
    </xf>
    <xf numFmtId="49" fontId="7" fillId="0" borderId="29"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0" xfId="20" applyNumberFormat="1" applyFont="1" applyFill="1" applyBorder="1" applyAlignment="1">
      <alignment horizontal="distributed" vertical="top"/>
      <protection/>
    </xf>
    <xf numFmtId="3" fontId="2" fillId="0" borderId="31" xfId="0" applyNumberFormat="1" applyFont="1" applyFill="1" applyBorder="1" applyAlignment="1">
      <alignment vertical="center"/>
    </xf>
    <xf numFmtId="4" fontId="2" fillId="0" borderId="32" xfId="0" applyNumberFormat="1" applyFont="1" applyFill="1" applyBorder="1" applyAlignment="1">
      <alignment vertical="center"/>
    </xf>
    <xf numFmtId="0" fontId="6" fillId="0" borderId="30" xfId="0" applyFont="1" applyFill="1" applyBorder="1" applyAlignment="1">
      <alignment horizontal="distributed"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0"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wrapText="1"/>
    </xf>
    <xf numFmtId="9" fontId="0" fillId="0" borderId="0" xfId="0" applyNumberFormat="1" applyFill="1" applyAlignment="1">
      <alignment vertical="center"/>
    </xf>
    <xf numFmtId="17" fontId="0" fillId="0" borderId="0" xfId="0" applyNumberFormat="1" applyFill="1" applyAlignment="1">
      <alignment vertical="center"/>
    </xf>
    <xf numFmtId="4" fontId="0" fillId="0" borderId="0" xfId="0" applyNumberFormat="1" applyFill="1" applyAlignment="1">
      <alignment vertical="center"/>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34" xfId="0" applyNumberFormat="1" applyFont="1" applyFill="1" applyBorder="1" applyAlignment="1">
      <alignment vertical="center"/>
    </xf>
    <xf numFmtId="3" fontId="2" fillId="2" borderId="40" xfId="0" applyNumberFormat="1" applyFont="1" applyFill="1" applyBorder="1" applyAlignment="1">
      <alignment vertical="center"/>
    </xf>
    <xf numFmtId="0" fontId="2"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2" fillId="0" borderId="54" xfId="0" applyFont="1" applyFill="1" applyBorder="1" applyAlignment="1">
      <alignment horizontal="center" vertical="center"/>
    </xf>
    <xf numFmtId="0" fontId="2" fillId="0" borderId="6"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6"/>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9" t="s">
        <v>80</v>
      </c>
      <c r="L1" s="80"/>
      <c r="M1" s="80"/>
      <c r="N1" s="80"/>
    </row>
    <row r="2" spans="2:17" ht="15.75" customHeight="1">
      <c r="B2" s="4" t="s">
        <v>84</v>
      </c>
      <c r="C2" s="2"/>
      <c r="D2" s="2"/>
      <c r="E2" s="3"/>
      <c r="F2" s="3"/>
      <c r="G2" s="3"/>
      <c r="H2" s="3"/>
      <c r="I2" s="3"/>
      <c r="J2" s="3"/>
      <c r="K2" s="80"/>
      <c r="L2" s="80"/>
      <c r="M2" s="80"/>
      <c r="N2" s="80"/>
      <c r="Q2" s="4" t="s">
        <v>86</v>
      </c>
    </row>
    <row r="3" ht="15.75" customHeight="1" thickBot="1"/>
    <row r="4" spans="1:24" ht="15.75" customHeight="1">
      <c r="A4" s="5"/>
      <c r="B4" s="81" t="s">
        <v>23</v>
      </c>
      <c r="C4" s="81"/>
      <c r="D4" s="81"/>
      <c r="E4" s="81"/>
      <c r="F4" s="81"/>
      <c r="G4" s="81"/>
      <c r="H4" s="82"/>
      <c r="I4" s="81" t="s">
        <v>25</v>
      </c>
      <c r="J4" s="81"/>
      <c r="K4" s="81"/>
      <c r="L4" s="81"/>
      <c r="M4" s="81"/>
      <c r="N4" s="81"/>
      <c r="O4" s="81"/>
      <c r="P4" s="70" t="s">
        <v>81</v>
      </c>
      <c r="Q4" s="73" t="s">
        <v>26</v>
      </c>
      <c r="R4" s="74"/>
      <c r="S4" s="75"/>
      <c r="T4" s="70" t="s">
        <v>82</v>
      </c>
      <c r="U4" s="73" t="s">
        <v>27</v>
      </c>
      <c r="V4" s="83"/>
      <c r="W4" s="84"/>
      <c r="X4" s="6" t="s">
        <v>15</v>
      </c>
    </row>
    <row r="5" spans="1:24" ht="15.75" customHeight="1">
      <c r="A5" s="7" t="s">
        <v>28</v>
      </c>
      <c r="B5" s="88" t="s">
        <v>20</v>
      </c>
      <c r="C5" s="88"/>
      <c r="D5" s="88"/>
      <c r="E5" s="88" t="s">
        <v>21</v>
      </c>
      <c r="F5" s="88"/>
      <c r="G5" s="88"/>
      <c r="H5" s="88" t="s">
        <v>18</v>
      </c>
      <c r="I5" s="88" t="s">
        <v>22</v>
      </c>
      <c r="J5" s="88"/>
      <c r="K5" s="88"/>
      <c r="L5" s="88" t="s">
        <v>19</v>
      </c>
      <c r="M5" s="88"/>
      <c r="N5" s="88"/>
      <c r="O5" s="88" t="s">
        <v>18</v>
      </c>
      <c r="P5" s="71"/>
      <c r="Q5" s="76"/>
      <c r="R5" s="77"/>
      <c r="S5" s="78"/>
      <c r="T5" s="71"/>
      <c r="U5" s="85"/>
      <c r="V5" s="86"/>
      <c r="W5" s="87"/>
      <c r="X5" s="8" t="s">
        <v>16</v>
      </c>
    </row>
    <row r="6" spans="1:24" ht="15.75" customHeight="1" thickBot="1">
      <c r="A6" s="9"/>
      <c r="B6" s="10" t="s">
        <v>24</v>
      </c>
      <c r="C6" s="10" t="s">
        <v>10</v>
      </c>
      <c r="D6" s="10" t="s">
        <v>11</v>
      </c>
      <c r="E6" s="10" t="s">
        <v>24</v>
      </c>
      <c r="F6" s="10" t="s">
        <v>10</v>
      </c>
      <c r="G6" s="10" t="s">
        <v>11</v>
      </c>
      <c r="H6" s="89"/>
      <c r="I6" s="10" t="s">
        <v>24</v>
      </c>
      <c r="J6" s="10" t="s">
        <v>10</v>
      </c>
      <c r="K6" s="10" t="s">
        <v>11</v>
      </c>
      <c r="L6" s="10" t="s">
        <v>24</v>
      </c>
      <c r="M6" s="10" t="s">
        <v>10</v>
      </c>
      <c r="N6" s="10" t="s">
        <v>11</v>
      </c>
      <c r="O6" s="89"/>
      <c r="P6" s="72"/>
      <c r="Q6" s="10" t="s">
        <v>24</v>
      </c>
      <c r="R6" s="10" t="s">
        <v>10</v>
      </c>
      <c r="S6" s="10" t="s">
        <v>11</v>
      </c>
      <c r="T6" s="72"/>
      <c r="U6" s="10" t="s">
        <v>12</v>
      </c>
      <c r="V6" s="10" t="s">
        <v>13</v>
      </c>
      <c r="W6" s="11" t="s">
        <v>14</v>
      </c>
      <c r="X6" s="12" t="s">
        <v>17</v>
      </c>
    </row>
    <row r="7" spans="1:24" ht="15.75" customHeight="1">
      <c r="A7" s="13" t="s">
        <v>0</v>
      </c>
      <c r="B7" s="14">
        <f aca="true" t="shared" si="0" ref="B7:W7">B13+B8</f>
        <v>7412</v>
      </c>
      <c r="C7" s="14">
        <f t="shared" si="0"/>
        <v>3860</v>
      </c>
      <c r="D7" s="14">
        <f t="shared" si="0"/>
        <v>3552</v>
      </c>
      <c r="E7" s="14">
        <f t="shared" si="0"/>
        <v>7514</v>
      </c>
      <c r="F7" s="14">
        <f t="shared" si="0"/>
        <v>3980</v>
      </c>
      <c r="G7" s="14">
        <f t="shared" si="0"/>
        <v>3534</v>
      </c>
      <c r="H7" s="15">
        <f t="shared" si="0"/>
        <v>-102</v>
      </c>
      <c r="I7" s="16">
        <f t="shared" si="0"/>
        <v>34471</v>
      </c>
      <c r="J7" s="14">
        <f t="shared" si="0"/>
        <v>17852</v>
      </c>
      <c r="K7" s="14">
        <f t="shared" si="0"/>
        <v>16619</v>
      </c>
      <c r="L7" s="14">
        <f t="shared" si="0"/>
        <v>34676</v>
      </c>
      <c r="M7" s="14">
        <f t="shared" si="0"/>
        <v>17921</v>
      </c>
      <c r="N7" s="14">
        <f t="shared" si="0"/>
        <v>16755</v>
      </c>
      <c r="O7" s="15">
        <f t="shared" si="0"/>
        <v>-205</v>
      </c>
      <c r="P7" s="17">
        <f t="shared" si="0"/>
        <v>-307</v>
      </c>
      <c r="Q7" s="65">
        <f t="shared" si="0"/>
        <v>829772</v>
      </c>
      <c r="R7" s="16">
        <f t="shared" si="0"/>
        <v>393930</v>
      </c>
      <c r="S7" s="18">
        <f t="shared" si="0"/>
        <v>435842</v>
      </c>
      <c r="T7" s="65">
        <f t="shared" si="0"/>
        <v>270944</v>
      </c>
      <c r="U7" s="14">
        <f t="shared" si="0"/>
        <v>16728</v>
      </c>
      <c r="V7" s="14">
        <f t="shared" si="0"/>
        <v>14002</v>
      </c>
      <c r="W7" s="14">
        <f t="shared" si="0"/>
        <v>2726</v>
      </c>
      <c r="X7" s="19">
        <f>Q7/T7</f>
        <v>3.062522144797449</v>
      </c>
    </row>
    <row r="8" spans="1:24" ht="15.75" customHeight="1">
      <c r="A8" s="20" t="s">
        <v>72</v>
      </c>
      <c r="B8" s="21">
        <f aca="true" t="shared" si="1" ref="B8:W8">SUM(B9:B12)</f>
        <v>4240</v>
      </c>
      <c r="C8" s="22">
        <f t="shared" si="1"/>
        <v>2221</v>
      </c>
      <c r="D8" s="22">
        <f t="shared" si="1"/>
        <v>2019</v>
      </c>
      <c r="E8" s="22">
        <f t="shared" si="1"/>
        <v>3390</v>
      </c>
      <c r="F8" s="22">
        <f t="shared" si="1"/>
        <v>1840</v>
      </c>
      <c r="G8" s="22">
        <f t="shared" si="1"/>
        <v>1550</v>
      </c>
      <c r="H8" s="23">
        <f t="shared" si="1"/>
        <v>850</v>
      </c>
      <c r="I8" s="21">
        <f t="shared" si="1"/>
        <v>17486</v>
      </c>
      <c r="J8" s="22">
        <f t="shared" si="1"/>
        <v>9298</v>
      </c>
      <c r="K8" s="22">
        <f t="shared" si="1"/>
        <v>8188</v>
      </c>
      <c r="L8" s="22">
        <f t="shared" si="1"/>
        <v>18239</v>
      </c>
      <c r="M8" s="22">
        <f t="shared" si="1"/>
        <v>9606</v>
      </c>
      <c r="N8" s="22">
        <f t="shared" si="1"/>
        <v>8633</v>
      </c>
      <c r="O8" s="23">
        <f t="shared" si="1"/>
        <v>-753</v>
      </c>
      <c r="P8" s="23">
        <f t="shared" si="1"/>
        <v>97</v>
      </c>
      <c r="Q8" s="66">
        <f t="shared" si="1"/>
        <v>431881</v>
      </c>
      <c r="R8" s="24">
        <f t="shared" si="1"/>
        <v>204615</v>
      </c>
      <c r="S8" s="25">
        <f t="shared" si="1"/>
        <v>227266</v>
      </c>
      <c r="T8" s="66">
        <f t="shared" si="1"/>
        <v>147890</v>
      </c>
      <c r="U8" s="21">
        <f t="shared" si="1"/>
        <v>10454</v>
      </c>
      <c r="V8" s="22">
        <f t="shared" si="1"/>
        <v>8937</v>
      </c>
      <c r="W8" s="22">
        <f t="shared" si="1"/>
        <v>1517</v>
      </c>
      <c r="X8" s="26">
        <f aca="true" t="shared" si="2" ref="X8:X68">Q8/T8</f>
        <v>2.9202853472175265</v>
      </c>
    </row>
    <row r="9" spans="1:24" ht="15.75" customHeight="1">
      <c r="A9" s="27" t="s">
        <v>1</v>
      </c>
      <c r="B9" s="28">
        <f>SUM(C9:D9)</f>
        <v>2728</v>
      </c>
      <c r="C9" s="29">
        <v>1408</v>
      </c>
      <c r="D9" s="29">
        <v>1320</v>
      </c>
      <c r="E9" s="29">
        <f aca="true" t="shared" si="3" ref="E9:E68">SUM(F9:G9)</f>
        <v>1919</v>
      </c>
      <c r="F9" s="29">
        <v>1065</v>
      </c>
      <c r="G9" s="29">
        <v>854</v>
      </c>
      <c r="H9" s="30">
        <v>809</v>
      </c>
      <c r="I9" s="28">
        <f aca="true" t="shared" si="4" ref="I9:I68">SUM(J9:K9)</f>
        <v>11483</v>
      </c>
      <c r="J9" s="29">
        <v>6148</v>
      </c>
      <c r="K9" s="29">
        <v>5335</v>
      </c>
      <c r="L9" s="29">
        <f aca="true" t="shared" si="5" ref="L9:L68">SUM(M9:N9)</f>
        <v>11936</v>
      </c>
      <c r="M9" s="29">
        <v>6332</v>
      </c>
      <c r="N9" s="29">
        <v>5604</v>
      </c>
      <c r="O9" s="30">
        <v>-453</v>
      </c>
      <c r="P9" s="30">
        <f>H9+O9</f>
        <v>356</v>
      </c>
      <c r="Q9" s="67">
        <f aca="true" t="shared" si="6" ref="Q9:Q68">SUM(R9:S9)</f>
        <v>265988</v>
      </c>
      <c r="R9" s="31">
        <v>125638</v>
      </c>
      <c r="S9" s="32">
        <v>140350</v>
      </c>
      <c r="T9" s="67">
        <v>96548</v>
      </c>
      <c r="U9" s="28">
        <v>7124</v>
      </c>
      <c r="V9" s="29">
        <v>6122</v>
      </c>
      <c r="W9" s="29">
        <f>U9-V9</f>
        <v>1002</v>
      </c>
      <c r="X9" s="33">
        <f t="shared" si="2"/>
        <v>2.7549819778762896</v>
      </c>
    </row>
    <row r="10" spans="1:24" ht="15.75" customHeight="1">
      <c r="A10" s="27" t="s">
        <v>2</v>
      </c>
      <c r="B10" s="28">
        <f aca="true" t="shared" si="7" ref="B10:B68">SUM(C10:D10)</f>
        <v>558</v>
      </c>
      <c r="C10" s="29">
        <v>295</v>
      </c>
      <c r="D10" s="29">
        <v>263</v>
      </c>
      <c r="E10" s="29">
        <f t="shared" si="3"/>
        <v>579</v>
      </c>
      <c r="F10" s="29">
        <v>303</v>
      </c>
      <c r="G10" s="29">
        <v>276</v>
      </c>
      <c r="H10" s="30">
        <v>-21</v>
      </c>
      <c r="I10" s="28">
        <f t="shared" si="4"/>
        <v>2356</v>
      </c>
      <c r="J10" s="29">
        <v>1215</v>
      </c>
      <c r="K10" s="29">
        <v>1141</v>
      </c>
      <c r="L10" s="29">
        <f t="shared" si="5"/>
        <v>2488</v>
      </c>
      <c r="M10" s="29">
        <v>1274</v>
      </c>
      <c r="N10" s="29">
        <v>1214</v>
      </c>
      <c r="O10" s="30">
        <v>-132</v>
      </c>
      <c r="P10" s="30">
        <f aca="true" t="shared" si="8" ref="P10:P68">H10+O10</f>
        <v>-153</v>
      </c>
      <c r="Q10" s="67">
        <f t="shared" si="6"/>
        <v>64737</v>
      </c>
      <c r="R10" s="31">
        <v>30575</v>
      </c>
      <c r="S10" s="32">
        <v>34162</v>
      </c>
      <c r="T10" s="67">
        <v>20208</v>
      </c>
      <c r="U10" s="28">
        <v>1367</v>
      </c>
      <c r="V10" s="29">
        <v>1195</v>
      </c>
      <c r="W10" s="29">
        <f>U10-V10</f>
        <v>172</v>
      </c>
      <c r="X10" s="33">
        <f t="shared" si="2"/>
        <v>3.2035332541567696</v>
      </c>
    </row>
    <row r="11" spans="1:24" ht="15.75" customHeight="1">
      <c r="A11" s="27" t="s">
        <v>3</v>
      </c>
      <c r="B11" s="28">
        <f t="shared" si="7"/>
        <v>419</v>
      </c>
      <c r="C11" s="29">
        <v>223</v>
      </c>
      <c r="D11" s="29">
        <v>196</v>
      </c>
      <c r="E11" s="29">
        <f t="shared" si="3"/>
        <v>373</v>
      </c>
      <c r="F11" s="29">
        <v>211</v>
      </c>
      <c r="G11" s="29">
        <v>162</v>
      </c>
      <c r="H11" s="30">
        <v>46</v>
      </c>
      <c r="I11" s="28">
        <f t="shared" si="4"/>
        <v>1853</v>
      </c>
      <c r="J11" s="29">
        <v>981</v>
      </c>
      <c r="K11" s="29">
        <v>872</v>
      </c>
      <c r="L11" s="29">
        <f t="shared" si="5"/>
        <v>1836</v>
      </c>
      <c r="M11" s="29">
        <v>958</v>
      </c>
      <c r="N11" s="29">
        <v>878</v>
      </c>
      <c r="O11" s="30">
        <v>17</v>
      </c>
      <c r="P11" s="30">
        <f t="shared" si="8"/>
        <v>63</v>
      </c>
      <c r="Q11" s="67">
        <f t="shared" si="6"/>
        <v>43295</v>
      </c>
      <c r="R11" s="31">
        <v>20469</v>
      </c>
      <c r="S11" s="32">
        <v>22826</v>
      </c>
      <c r="T11" s="67">
        <v>13817</v>
      </c>
      <c r="U11" s="28">
        <v>891</v>
      </c>
      <c r="V11" s="29">
        <v>713</v>
      </c>
      <c r="W11" s="29">
        <f>U11-V11</f>
        <v>178</v>
      </c>
      <c r="X11" s="33">
        <f t="shared" si="2"/>
        <v>3.1334587826590434</v>
      </c>
    </row>
    <row r="12" spans="1:24" ht="15.75" customHeight="1">
      <c r="A12" s="27" t="s">
        <v>4</v>
      </c>
      <c r="B12" s="28">
        <f t="shared" si="7"/>
        <v>535</v>
      </c>
      <c r="C12" s="29">
        <v>295</v>
      </c>
      <c r="D12" s="29">
        <v>240</v>
      </c>
      <c r="E12" s="29">
        <f t="shared" si="3"/>
        <v>519</v>
      </c>
      <c r="F12" s="29">
        <v>261</v>
      </c>
      <c r="G12" s="29">
        <v>258</v>
      </c>
      <c r="H12" s="30">
        <v>16</v>
      </c>
      <c r="I12" s="28">
        <f t="shared" si="4"/>
        <v>1794</v>
      </c>
      <c r="J12" s="29">
        <v>954</v>
      </c>
      <c r="K12" s="29">
        <v>840</v>
      </c>
      <c r="L12" s="29">
        <f t="shared" si="5"/>
        <v>1979</v>
      </c>
      <c r="M12" s="29">
        <v>1042</v>
      </c>
      <c r="N12" s="29">
        <v>937</v>
      </c>
      <c r="O12" s="30">
        <v>-185</v>
      </c>
      <c r="P12" s="30">
        <f t="shared" si="8"/>
        <v>-169</v>
      </c>
      <c r="Q12" s="67">
        <f t="shared" si="6"/>
        <v>57861</v>
      </c>
      <c r="R12" s="31">
        <v>27933</v>
      </c>
      <c r="S12" s="32">
        <v>29928</v>
      </c>
      <c r="T12" s="67">
        <v>17317</v>
      </c>
      <c r="U12" s="28">
        <v>1072</v>
      </c>
      <c r="V12" s="29">
        <v>907</v>
      </c>
      <c r="W12" s="29">
        <f>U12-V12</f>
        <v>165</v>
      </c>
      <c r="X12" s="33">
        <f t="shared" si="2"/>
        <v>3.3412831321822485</v>
      </c>
    </row>
    <row r="13" spans="1:24" ht="15.75" customHeight="1">
      <c r="A13" s="34" t="s">
        <v>71</v>
      </c>
      <c r="B13" s="21">
        <f>B14+B17+B18+B21+B29+B36+B44+B52+B60+B47</f>
        <v>3172</v>
      </c>
      <c r="C13" s="22">
        <f aca="true" t="shared" si="9" ref="C13:V13">C14+C17+C18+C21+C29+C36+C44+C52+C60+C47</f>
        <v>1639</v>
      </c>
      <c r="D13" s="22">
        <f t="shared" si="9"/>
        <v>1533</v>
      </c>
      <c r="E13" s="22">
        <f t="shared" si="9"/>
        <v>4124</v>
      </c>
      <c r="F13" s="22">
        <f t="shared" si="9"/>
        <v>2140</v>
      </c>
      <c r="G13" s="22">
        <f t="shared" si="9"/>
        <v>1984</v>
      </c>
      <c r="H13" s="23">
        <f t="shared" si="9"/>
        <v>-952</v>
      </c>
      <c r="I13" s="21">
        <f t="shared" si="9"/>
        <v>16985</v>
      </c>
      <c r="J13" s="22">
        <f t="shared" si="9"/>
        <v>8554</v>
      </c>
      <c r="K13" s="22">
        <f t="shared" si="9"/>
        <v>8431</v>
      </c>
      <c r="L13" s="22">
        <f t="shared" si="9"/>
        <v>16437</v>
      </c>
      <c r="M13" s="22">
        <f t="shared" si="9"/>
        <v>8315</v>
      </c>
      <c r="N13" s="22">
        <f t="shared" si="9"/>
        <v>8122</v>
      </c>
      <c r="O13" s="23">
        <f t="shared" si="9"/>
        <v>548</v>
      </c>
      <c r="P13" s="23">
        <f t="shared" si="9"/>
        <v>-404</v>
      </c>
      <c r="Q13" s="66">
        <f t="shared" si="9"/>
        <v>397891</v>
      </c>
      <c r="R13" s="24">
        <f t="shared" si="9"/>
        <v>189315</v>
      </c>
      <c r="S13" s="25">
        <f t="shared" si="9"/>
        <v>208576</v>
      </c>
      <c r="T13" s="66">
        <f t="shared" si="9"/>
        <v>123054</v>
      </c>
      <c r="U13" s="21">
        <f t="shared" si="9"/>
        <v>6274</v>
      </c>
      <c r="V13" s="22">
        <f t="shared" si="9"/>
        <v>5065</v>
      </c>
      <c r="W13" s="22">
        <f>W14+W17+W18+W21+W29+W36+W44+W52+W60+W47</f>
        <v>1209</v>
      </c>
      <c r="X13" s="26">
        <f t="shared" si="2"/>
        <v>3.233466608155769</v>
      </c>
    </row>
    <row r="14" spans="1:24" ht="15.75" customHeight="1">
      <c r="A14" s="35" t="s">
        <v>70</v>
      </c>
      <c r="B14" s="21">
        <f>SUM(B15:B16)</f>
        <v>63</v>
      </c>
      <c r="C14" s="22">
        <f aca="true" t="shared" si="10" ref="C14:V14">SUM(C15:C16)</f>
        <v>35</v>
      </c>
      <c r="D14" s="22">
        <f t="shared" si="10"/>
        <v>28</v>
      </c>
      <c r="E14" s="22">
        <f t="shared" si="10"/>
        <v>90</v>
      </c>
      <c r="F14" s="22">
        <f t="shared" si="10"/>
        <v>53</v>
      </c>
      <c r="G14" s="22">
        <f t="shared" si="10"/>
        <v>37</v>
      </c>
      <c r="H14" s="23">
        <f t="shared" si="10"/>
        <v>-27</v>
      </c>
      <c r="I14" s="21">
        <f t="shared" si="10"/>
        <v>290</v>
      </c>
      <c r="J14" s="22">
        <f t="shared" si="10"/>
        <v>151</v>
      </c>
      <c r="K14" s="22">
        <f t="shared" si="10"/>
        <v>139</v>
      </c>
      <c r="L14" s="22">
        <f t="shared" si="10"/>
        <v>313</v>
      </c>
      <c r="M14" s="22">
        <f t="shared" si="10"/>
        <v>164</v>
      </c>
      <c r="N14" s="22">
        <f t="shared" si="10"/>
        <v>149</v>
      </c>
      <c r="O14" s="23">
        <f t="shared" si="10"/>
        <v>-23</v>
      </c>
      <c r="P14" s="23">
        <f t="shared" si="10"/>
        <v>-50</v>
      </c>
      <c r="Q14" s="66">
        <f t="shared" si="10"/>
        <v>9303</v>
      </c>
      <c r="R14" s="24">
        <f t="shared" si="10"/>
        <v>4399</v>
      </c>
      <c r="S14" s="25">
        <f t="shared" si="10"/>
        <v>4904</v>
      </c>
      <c r="T14" s="66">
        <f t="shared" si="10"/>
        <v>2769</v>
      </c>
      <c r="U14" s="21">
        <f t="shared" si="10"/>
        <v>108</v>
      </c>
      <c r="V14" s="22">
        <f t="shared" si="10"/>
        <v>59</v>
      </c>
      <c r="W14" s="22">
        <f>SUM(W15:W16)</f>
        <v>49</v>
      </c>
      <c r="X14" s="26">
        <f t="shared" si="2"/>
        <v>3.3596966413867824</v>
      </c>
    </row>
    <row r="15" spans="1:24" ht="15.75" customHeight="1">
      <c r="A15" s="27" t="s">
        <v>5</v>
      </c>
      <c r="B15" s="28">
        <f t="shared" si="7"/>
        <v>47</v>
      </c>
      <c r="C15" s="29">
        <v>25</v>
      </c>
      <c r="D15" s="29">
        <v>22</v>
      </c>
      <c r="E15" s="29">
        <f t="shared" si="3"/>
        <v>62</v>
      </c>
      <c r="F15" s="29">
        <v>36</v>
      </c>
      <c r="G15" s="29">
        <v>26</v>
      </c>
      <c r="H15" s="30">
        <v>-15</v>
      </c>
      <c r="I15" s="28">
        <f t="shared" si="4"/>
        <v>190</v>
      </c>
      <c r="J15" s="29">
        <v>97</v>
      </c>
      <c r="K15" s="29">
        <v>93</v>
      </c>
      <c r="L15" s="29">
        <f t="shared" si="5"/>
        <v>204</v>
      </c>
      <c r="M15" s="29">
        <v>103</v>
      </c>
      <c r="N15" s="29">
        <v>101</v>
      </c>
      <c r="O15" s="30">
        <v>-14</v>
      </c>
      <c r="P15" s="30">
        <f t="shared" si="8"/>
        <v>-29</v>
      </c>
      <c r="Q15" s="67">
        <f t="shared" si="6"/>
        <v>7024</v>
      </c>
      <c r="R15" s="31">
        <v>3345</v>
      </c>
      <c r="S15" s="32">
        <v>3679</v>
      </c>
      <c r="T15" s="67">
        <v>1951</v>
      </c>
      <c r="U15" s="28">
        <v>95</v>
      </c>
      <c r="V15" s="29">
        <v>52</v>
      </c>
      <c r="W15" s="29">
        <f>U15-V15</f>
        <v>43</v>
      </c>
      <c r="X15" s="33">
        <f t="shared" si="2"/>
        <v>3.600205023065095</v>
      </c>
    </row>
    <row r="16" spans="1:24" ht="15.75" customHeight="1">
      <c r="A16" s="27" t="s">
        <v>69</v>
      </c>
      <c r="B16" s="28">
        <f t="shared" si="7"/>
        <v>16</v>
      </c>
      <c r="C16" s="29">
        <v>10</v>
      </c>
      <c r="D16" s="29">
        <v>6</v>
      </c>
      <c r="E16" s="29">
        <f t="shared" si="3"/>
        <v>28</v>
      </c>
      <c r="F16" s="29">
        <v>17</v>
      </c>
      <c r="G16" s="29">
        <v>11</v>
      </c>
      <c r="H16" s="30">
        <v>-12</v>
      </c>
      <c r="I16" s="28">
        <f t="shared" si="4"/>
        <v>100</v>
      </c>
      <c r="J16" s="29">
        <v>54</v>
      </c>
      <c r="K16" s="29">
        <v>46</v>
      </c>
      <c r="L16" s="29">
        <f t="shared" si="5"/>
        <v>109</v>
      </c>
      <c r="M16" s="29">
        <v>61</v>
      </c>
      <c r="N16" s="29">
        <v>48</v>
      </c>
      <c r="O16" s="30">
        <v>-9</v>
      </c>
      <c r="P16" s="30">
        <f t="shared" si="8"/>
        <v>-21</v>
      </c>
      <c r="Q16" s="67">
        <f t="shared" si="6"/>
        <v>2279</v>
      </c>
      <c r="R16" s="31">
        <v>1054</v>
      </c>
      <c r="S16" s="32">
        <v>1225</v>
      </c>
      <c r="T16" s="67">
        <v>818</v>
      </c>
      <c r="U16" s="28">
        <v>13</v>
      </c>
      <c r="V16" s="29">
        <v>7</v>
      </c>
      <c r="W16" s="29">
        <f>U16-V16</f>
        <v>6</v>
      </c>
      <c r="X16" s="33">
        <f t="shared" si="2"/>
        <v>2.7860635696821516</v>
      </c>
    </row>
    <row r="17" spans="1:24" ht="15.75" customHeight="1">
      <c r="A17" s="35" t="s">
        <v>68</v>
      </c>
      <c r="B17" s="21">
        <f t="shared" si="7"/>
        <v>17</v>
      </c>
      <c r="C17" s="22">
        <v>8</v>
      </c>
      <c r="D17" s="22">
        <v>9</v>
      </c>
      <c r="E17" s="22">
        <f t="shared" si="3"/>
        <v>41</v>
      </c>
      <c r="F17" s="22">
        <v>22</v>
      </c>
      <c r="G17" s="22">
        <v>19</v>
      </c>
      <c r="H17" s="23">
        <v>-24</v>
      </c>
      <c r="I17" s="21">
        <f t="shared" si="4"/>
        <v>90</v>
      </c>
      <c r="J17" s="22">
        <v>40</v>
      </c>
      <c r="K17" s="22">
        <v>50</v>
      </c>
      <c r="L17" s="22">
        <f t="shared" si="5"/>
        <v>116</v>
      </c>
      <c r="M17" s="22">
        <v>57</v>
      </c>
      <c r="N17" s="22">
        <v>59</v>
      </c>
      <c r="O17" s="23">
        <v>-26</v>
      </c>
      <c r="P17" s="36">
        <f t="shared" si="8"/>
        <v>-50</v>
      </c>
      <c r="Q17" s="66">
        <f t="shared" si="6"/>
        <v>3251</v>
      </c>
      <c r="R17" s="24">
        <v>1575</v>
      </c>
      <c r="S17" s="25">
        <v>1676</v>
      </c>
      <c r="T17" s="66">
        <v>831</v>
      </c>
      <c r="U17" s="21">
        <v>10</v>
      </c>
      <c r="V17" s="22">
        <v>17</v>
      </c>
      <c r="W17" s="22">
        <f>U17-V17</f>
        <v>-7</v>
      </c>
      <c r="X17" s="26">
        <f t="shared" si="2"/>
        <v>3.912154031287605</v>
      </c>
    </row>
    <row r="18" spans="1:24" ht="15.75" customHeight="1">
      <c r="A18" s="35" t="s">
        <v>67</v>
      </c>
      <c r="B18" s="21">
        <f>SUM(B19:B20)</f>
        <v>257</v>
      </c>
      <c r="C18" s="22">
        <f aca="true" t="shared" si="11" ref="C18:V18">SUM(C19:C20)</f>
        <v>144</v>
      </c>
      <c r="D18" s="22">
        <f t="shared" si="11"/>
        <v>113</v>
      </c>
      <c r="E18" s="22">
        <f t="shared" si="11"/>
        <v>380</v>
      </c>
      <c r="F18" s="22">
        <f t="shared" si="11"/>
        <v>197</v>
      </c>
      <c r="G18" s="22">
        <f t="shared" si="11"/>
        <v>183</v>
      </c>
      <c r="H18" s="23">
        <f t="shared" si="11"/>
        <v>-123</v>
      </c>
      <c r="I18" s="21">
        <f t="shared" si="11"/>
        <v>1219</v>
      </c>
      <c r="J18" s="22">
        <f t="shared" si="11"/>
        <v>618</v>
      </c>
      <c r="K18" s="22">
        <f t="shared" si="11"/>
        <v>601</v>
      </c>
      <c r="L18" s="22">
        <f t="shared" si="11"/>
        <v>1210</v>
      </c>
      <c r="M18" s="22">
        <f t="shared" si="11"/>
        <v>591</v>
      </c>
      <c r="N18" s="22">
        <f t="shared" si="11"/>
        <v>619</v>
      </c>
      <c r="O18" s="23">
        <f t="shared" si="11"/>
        <v>9</v>
      </c>
      <c r="P18" s="23">
        <f t="shared" si="11"/>
        <v>-114</v>
      </c>
      <c r="Q18" s="66">
        <f t="shared" si="11"/>
        <v>34282</v>
      </c>
      <c r="R18" s="24">
        <f t="shared" si="11"/>
        <v>16163</v>
      </c>
      <c r="S18" s="25">
        <f t="shared" si="11"/>
        <v>18119</v>
      </c>
      <c r="T18" s="66">
        <f t="shared" si="11"/>
        <v>10243</v>
      </c>
      <c r="U18" s="21">
        <f t="shared" si="11"/>
        <v>405</v>
      </c>
      <c r="V18" s="22">
        <f t="shared" si="11"/>
        <v>357</v>
      </c>
      <c r="W18" s="22">
        <f>SUM(W19:W20)</f>
        <v>48</v>
      </c>
      <c r="X18" s="26">
        <f t="shared" si="2"/>
        <v>3.346871033876794</v>
      </c>
    </row>
    <row r="19" spans="1:24" ht="15.75" customHeight="1">
      <c r="A19" s="27" t="s">
        <v>6</v>
      </c>
      <c r="B19" s="28">
        <f t="shared" si="7"/>
        <v>208</v>
      </c>
      <c r="C19" s="29">
        <v>117</v>
      </c>
      <c r="D19" s="29">
        <v>91</v>
      </c>
      <c r="E19" s="29">
        <f t="shared" si="3"/>
        <v>250</v>
      </c>
      <c r="F19" s="29">
        <v>123</v>
      </c>
      <c r="G19" s="29">
        <v>127</v>
      </c>
      <c r="H19" s="30">
        <v>-42</v>
      </c>
      <c r="I19" s="28">
        <f t="shared" si="4"/>
        <v>1019</v>
      </c>
      <c r="J19" s="29">
        <v>505</v>
      </c>
      <c r="K19" s="29">
        <v>514</v>
      </c>
      <c r="L19" s="29">
        <f t="shared" si="5"/>
        <v>910</v>
      </c>
      <c r="M19" s="29">
        <v>435</v>
      </c>
      <c r="N19" s="29">
        <v>475</v>
      </c>
      <c r="O19" s="30">
        <v>109</v>
      </c>
      <c r="P19" s="30">
        <f t="shared" si="8"/>
        <v>67</v>
      </c>
      <c r="Q19" s="67">
        <f t="shared" si="6"/>
        <v>25594</v>
      </c>
      <c r="R19" s="31">
        <v>11975</v>
      </c>
      <c r="S19" s="32">
        <v>13619</v>
      </c>
      <c r="T19" s="67">
        <v>7420</v>
      </c>
      <c r="U19" s="28">
        <v>341</v>
      </c>
      <c r="V19" s="29">
        <v>267</v>
      </c>
      <c r="W19" s="29">
        <f>U19-V19</f>
        <v>74</v>
      </c>
      <c r="X19" s="33">
        <f t="shared" si="2"/>
        <v>3.449326145552561</v>
      </c>
    </row>
    <row r="20" spans="1:24" ht="15.75" customHeight="1">
      <c r="A20" s="27" t="s">
        <v>66</v>
      </c>
      <c r="B20" s="28">
        <f t="shared" si="7"/>
        <v>49</v>
      </c>
      <c r="C20" s="29">
        <v>27</v>
      </c>
      <c r="D20" s="29">
        <v>22</v>
      </c>
      <c r="E20" s="29">
        <f t="shared" si="3"/>
        <v>130</v>
      </c>
      <c r="F20" s="29">
        <v>74</v>
      </c>
      <c r="G20" s="29">
        <v>56</v>
      </c>
      <c r="H20" s="30">
        <v>-81</v>
      </c>
      <c r="I20" s="28">
        <f t="shared" si="4"/>
        <v>200</v>
      </c>
      <c r="J20" s="29">
        <v>113</v>
      </c>
      <c r="K20" s="29">
        <v>87</v>
      </c>
      <c r="L20" s="29">
        <f t="shared" si="5"/>
        <v>300</v>
      </c>
      <c r="M20" s="29">
        <v>156</v>
      </c>
      <c r="N20" s="29">
        <v>144</v>
      </c>
      <c r="O20" s="30">
        <v>-100</v>
      </c>
      <c r="P20" s="30">
        <f t="shared" si="8"/>
        <v>-181</v>
      </c>
      <c r="Q20" s="67">
        <f t="shared" si="6"/>
        <v>8688</v>
      </c>
      <c r="R20" s="31">
        <v>4188</v>
      </c>
      <c r="S20" s="32">
        <v>4500</v>
      </c>
      <c r="T20" s="67">
        <v>2823</v>
      </c>
      <c r="U20" s="28">
        <v>64</v>
      </c>
      <c r="V20" s="29">
        <v>90</v>
      </c>
      <c r="W20" s="29">
        <f>U20-V20</f>
        <v>-26</v>
      </c>
      <c r="X20" s="33">
        <f t="shared" si="2"/>
        <v>3.077577045696068</v>
      </c>
    </row>
    <row r="21" spans="1:24" ht="15.75" customHeight="1">
      <c r="A21" s="35" t="s">
        <v>65</v>
      </c>
      <c r="B21" s="21">
        <f>SUM(B22:B28)</f>
        <v>272</v>
      </c>
      <c r="C21" s="22">
        <f aca="true" t="shared" si="12" ref="C21:V21">SUM(C22:C28)</f>
        <v>140</v>
      </c>
      <c r="D21" s="22">
        <f t="shared" si="12"/>
        <v>132</v>
      </c>
      <c r="E21" s="22">
        <f t="shared" si="12"/>
        <v>358</v>
      </c>
      <c r="F21" s="22">
        <f t="shared" si="12"/>
        <v>167</v>
      </c>
      <c r="G21" s="22">
        <f t="shared" si="12"/>
        <v>191</v>
      </c>
      <c r="H21" s="23">
        <f t="shared" si="12"/>
        <v>-86</v>
      </c>
      <c r="I21" s="21">
        <f t="shared" si="12"/>
        <v>1370</v>
      </c>
      <c r="J21" s="22">
        <f t="shared" si="12"/>
        <v>680</v>
      </c>
      <c r="K21" s="22">
        <f t="shared" si="12"/>
        <v>690</v>
      </c>
      <c r="L21" s="22">
        <f t="shared" si="12"/>
        <v>1332</v>
      </c>
      <c r="M21" s="22">
        <f t="shared" si="12"/>
        <v>685</v>
      </c>
      <c r="N21" s="22">
        <f t="shared" si="12"/>
        <v>647</v>
      </c>
      <c r="O21" s="23">
        <f t="shared" si="12"/>
        <v>38</v>
      </c>
      <c r="P21" s="23">
        <f t="shared" si="12"/>
        <v>-48</v>
      </c>
      <c r="Q21" s="66">
        <f t="shared" si="12"/>
        <v>34271</v>
      </c>
      <c r="R21" s="24">
        <f t="shared" si="12"/>
        <v>16336</v>
      </c>
      <c r="S21" s="25">
        <f t="shared" si="12"/>
        <v>17935</v>
      </c>
      <c r="T21" s="66">
        <f t="shared" si="12"/>
        <v>10625</v>
      </c>
      <c r="U21" s="21">
        <f t="shared" si="12"/>
        <v>350</v>
      </c>
      <c r="V21" s="22">
        <f t="shared" si="12"/>
        <v>213</v>
      </c>
      <c r="W21" s="22">
        <f>SUM(W22:W28)</f>
        <v>137</v>
      </c>
      <c r="X21" s="26">
        <f t="shared" si="2"/>
        <v>3.225505882352941</v>
      </c>
    </row>
    <row r="22" spans="1:24" ht="15.75" customHeight="1">
      <c r="A22" s="37" t="s">
        <v>73</v>
      </c>
      <c r="B22" s="31">
        <f t="shared" si="7"/>
        <v>96</v>
      </c>
      <c r="C22" s="29">
        <v>57</v>
      </c>
      <c r="D22" s="29">
        <v>39</v>
      </c>
      <c r="E22" s="29">
        <f t="shared" si="3"/>
        <v>108</v>
      </c>
      <c r="F22" s="29">
        <v>52</v>
      </c>
      <c r="G22" s="29">
        <v>56</v>
      </c>
      <c r="H22" s="30">
        <v>-12</v>
      </c>
      <c r="I22" s="28">
        <f t="shared" si="4"/>
        <v>306</v>
      </c>
      <c r="J22" s="29">
        <v>162</v>
      </c>
      <c r="K22" s="29">
        <v>144</v>
      </c>
      <c r="L22" s="29">
        <f t="shared" si="5"/>
        <v>281</v>
      </c>
      <c r="M22" s="29">
        <v>145</v>
      </c>
      <c r="N22" s="29">
        <v>136</v>
      </c>
      <c r="O22" s="30">
        <v>25</v>
      </c>
      <c r="P22" s="30">
        <f t="shared" si="8"/>
        <v>13</v>
      </c>
      <c r="Q22" s="67">
        <f t="shared" si="6"/>
        <v>10030</v>
      </c>
      <c r="R22" s="31">
        <v>4772</v>
      </c>
      <c r="S22" s="32">
        <v>5258</v>
      </c>
      <c r="T22" s="67">
        <v>2873</v>
      </c>
      <c r="U22" s="28">
        <v>87</v>
      </c>
      <c r="V22" s="29">
        <v>47</v>
      </c>
      <c r="W22" s="29">
        <f aca="true" t="shared" si="13" ref="W22:W28">U22-V22</f>
        <v>40</v>
      </c>
      <c r="X22" s="33">
        <f t="shared" si="2"/>
        <v>3.4911242603550297</v>
      </c>
    </row>
    <row r="23" spans="1:24" ht="15.75" customHeight="1">
      <c r="A23" s="38" t="s">
        <v>74</v>
      </c>
      <c r="B23" s="31">
        <f t="shared" si="7"/>
        <v>101</v>
      </c>
      <c r="C23" s="29">
        <v>48</v>
      </c>
      <c r="D23" s="29">
        <v>53</v>
      </c>
      <c r="E23" s="29">
        <f t="shared" si="3"/>
        <v>99</v>
      </c>
      <c r="F23" s="29">
        <v>48</v>
      </c>
      <c r="G23" s="29">
        <v>51</v>
      </c>
      <c r="H23" s="30">
        <v>2</v>
      </c>
      <c r="I23" s="28">
        <f t="shared" si="4"/>
        <v>587</v>
      </c>
      <c r="J23" s="29">
        <v>273</v>
      </c>
      <c r="K23" s="29">
        <v>314</v>
      </c>
      <c r="L23" s="29">
        <f t="shared" si="5"/>
        <v>488</v>
      </c>
      <c r="M23" s="29">
        <v>237</v>
      </c>
      <c r="N23" s="29">
        <v>251</v>
      </c>
      <c r="O23" s="30">
        <v>99</v>
      </c>
      <c r="P23" s="30">
        <f t="shared" si="8"/>
        <v>101</v>
      </c>
      <c r="Q23" s="67">
        <f t="shared" si="6"/>
        <v>11707</v>
      </c>
      <c r="R23" s="31">
        <v>5547</v>
      </c>
      <c r="S23" s="32">
        <v>6160</v>
      </c>
      <c r="T23" s="67">
        <v>3491</v>
      </c>
      <c r="U23" s="28">
        <v>73</v>
      </c>
      <c r="V23" s="29">
        <v>0</v>
      </c>
      <c r="W23" s="29">
        <f t="shared" si="13"/>
        <v>73</v>
      </c>
      <c r="X23" s="33">
        <f t="shared" si="2"/>
        <v>3.353480378115153</v>
      </c>
    </row>
    <row r="24" spans="1:24" ht="15.75" customHeight="1">
      <c r="A24" s="38" t="s">
        <v>60</v>
      </c>
      <c r="B24" s="31">
        <f t="shared" si="7"/>
        <v>21</v>
      </c>
      <c r="C24" s="29">
        <v>10</v>
      </c>
      <c r="D24" s="29">
        <v>11</v>
      </c>
      <c r="E24" s="29">
        <f t="shared" si="3"/>
        <v>30</v>
      </c>
      <c r="F24" s="29">
        <v>10</v>
      </c>
      <c r="G24" s="29">
        <v>20</v>
      </c>
      <c r="H24" s="30">
        <v>-9</v>
      </c>
      <c r="I24" s="28">
        <f t="shared" si="4"/>
        <v>170</v>
      </c>
      <c r="J24" s="29">
        <v>80</v>
      </c>
      <c r="K24" s="29">
        <v>90</v>
      </c>
      <c r="L24" s="29">
        <f t="shared" si="5"/>
        <v>158</v>
      </c>
      <c r="M24" s="29">
        <v>91</v>
      </c>
      <c r="N24" s="29">
        <v>67</v>
      </c>
      <c r="O24" s="30">
        <v>12</v>
      </c>
      <c r="P24" s="30">
        <f t="shared" si="8"/>
        <v>3</v>
      </c>
      <c r="Q24" s="67">
        <f t="shared" si="6"/>
        <v>3333</v>
      </c>
      <c r="R24" s="31">
        <v>1555</v>
      </c>
      <c r="S24" s="32">
        <v>1778</v>
      </c>
      <c r="T24" s="67">
        <v>1041</v>
      </c>
      <c r="U24" s="28">
        <v>64</v>
      </c>
      <c r="V24" s="29">
        <v>28</v>
      </c>
      <c r="W24" s="29">
        <f t="shared" si="13"/>
        <v>36</v>
      </c>
      <c r="X24" s="33">
        <f t="shared" si="2"/>
        <v>3.201729106628242</v>
      </c>
    </row>
    <row r="25" spans="1:24" ht="15.75" customHeight="1">
      <c r="A25" s="38" t="s">
        <v>61</v>
      </c>
      <c r="B25" s="31">
        <f t="shared" si="7"/>
        <v>19</v>
      </c>
      <c r="C25" s="29">
        <v>8</v>
      </c>
      <c r="D25" s="29">
        <v>11</v>
      </c>
      <c r="E25" s="29">
        <f t="shared" si="3"/>
        <v>52</v>
      </c>
      <c r="F25" s="29">
        <v>25</v>
      </c>
      <c r="G25" s="29">
        <v>27</v>
      </c>
      <c r="H25" s="30">
        <v>-33</v>
      </c>
      <c r="I25" s="28">
        <f t="shared" si="4"/>
        <v>94</v>
      </c>
      <c r="J25" s="29">
        <v>44</v>
      </c>
      <c r="K25" s="29">
        <v>50</v>
      </c>
      <c r="L25" s="29">
        <f t="shared" si="5"/>
        <v>151</v>
      </c>
      <c r="M25" s="29">
        <v>69</v>
      </c>
      <c r="N25" s="29">
        <v>82</v>
      </c>
      <c r="O25" s="30">
        <v>-57</v>
      </c>
      <c r="P25" s="30">
        <f t="shared" si="8"/>
        <v>-90</v>
      </c>
      <c r="Q25" s="67">
        <f t="shared" si="6"/>
        <v>3584</v>
      </c>
      <c r="R25" s="31">
        <v>1721</v>
      </c>
      <c r="S25" s="32">
        <v>1863</v>
      </c>
      <c r="T25" s="67">
        <v>1059</v>
      </c>
      <c r="U25" s="28">
        <v>33</v>
      </c>
      <c r="V25" s="29">
        <v>45</v>
      </c>
      <c r="W25" s="29">
        <f t="shared" si="13"/>
        <v>-12</v>
      </c>
      <c r="X25" s="33">
        <f t="shared" si="2"/>
        <v>3.384324834749764</v>
      </c>
    </row>
    <row r="26" spans="1:24" ht="15.75" customHeight="1">
      <c r="A26" s="38" t="s">
        <v>62</v>
      </c>
      <c r="B26" s="31">
        <f t="shared" si="7"/>
        <v>13</v>
      </c>
      <c r="C26" s="29">
        <v>4</v>
      </c>
      <c r="D26" s="29">
        <v>9</v>
      </c>
      <c r="E26" s="29">
        <f t="shared" si="3"/>
        <v>37</v>
      </c>
      <c r="F26" s="29">
        <v>21</v>
      </c>
      <c r="G26" s="29">
        <v>16</v>
      </c>
      <c r="H26" s="30">
        <v>-24</v>
      </c>
      <c r="I26" s="28">
        <f t="shared" si="4"/>
        <v>93</v>
      </c>
      <c r="J26" s="29">
        <v>55</v>
      </c>
      <c r="K26" s="29">
        <v>38</v>
      </c>
      <c r="L26" s="29">
        <f t="shared" si="5"/>
        <v>117</v>
      </c>
      <c r="M26" s="29">
        <v>62</v>
      </c>
      <c r="N26" s="29">
        <v>55</v>
      </c>
      <c r="O26" s="30">
        <v>-24</v>
      </c>
      <c r="P26" s="30">
        <f t="shared" si="8"/>
        <v>-48</v>
      </c>
      <c r="Q26" s="67">
        <f t="shared" si="6"/>
        <v>2516</v>
      </c>
      <c r="R26" s="31">
        <v>1209</v>
      </c>
      <c r="S26" s="32">
        <v>1307</v>
      </c>
      <c r="T26" s="67">
        <v>942</v>
      </c>
      <c r="U26" s="28">
        <v>35</v>
      </c>
      <c r="V26" s="29">
        <v>49</v>
      </c>
      <c r="W26" s="29">
        <f t="shared" si="13"/>
        <v>-14</v>
      </c>
      <c r="X26" s="33">
        <f t="shared" si="2"/>
        <v>2.670912951167728</v>
      </c>
    </row>
    <row r="27" spans="1:24" ht="15.75" customHeight="1">
      <c r="A27" s="38" t="s">
        <v>63</v>
      </c>
      <c r="B27" s="31">
        <f t="shared" si="7"/>
        <v>8</v>
      </c>
      <c r="C27" s="29">
        <v>4</v>
      </c>
      <c r="D27" s="29">
        <v>4</v>
      </c>
      <c r="E27" s="29">
        <f t="shared" si="3"/>
        <v>9</v>
      </c>
      <c r="F27" s="29">
        <v>2</v>
      </c>
      <c r="G27" s="29">
        <v>7</v>
      </c>
      <c r="H27" s="30">
        <v>-1</v>
      </c>
      <c r="I27" s="28">
        <f t="shared" si="4"/>
        <v>41</v>
      </c>
      <c r="J27" s="29">
        <v>24</v>
      </c>
      <c r="K27" s="29">
        <v>17</v>
      </c>
      <c r="L27" s="29">
        <f t="shared" si="5"/>
        <v>49</v>
      </c>
      <c r="M27" s="29">
        <v>31</v>
      </c>
      <c r="N27" s="29">
        <v>18</v>
      </c>
      <c r="O27" s="30">
        <v>-8</v>
      </c>
      <c r="P27" s="30">
        <f t="shared" si="8"/>
        <v>-9</v>
      </c>
      <c r="Q27" s="67">
        <f t="shared" si="6"/>
        <v>1113</v>
      </c>
      <c r="R27" s="31">
        <v>560</v>
      </c>
      <c r="S27" s="32">
        <v>553</v>
      </c>
      <c r="T27" s="67">
        <v>391</v>
      </c>
      <c r="U27" s="28">
        <v>17</v>
      </c>
      <c r="V27" s="29">
        <v>10</v>
      </c>
      <c r="W27" s="29">
        <f t="shared" si="13"/>
        <v>7</v>
      </c>
      <c r="X27" s="33">
        <f t="shared" si="2"/>
        <v>2.846547314578005</v>
      </c>
    </row>
    <row r="28" spans="1:24" ht="15.75" customHeight="1">
      <c r="A28" s="39" t="s">
        <v>64</v>
      </c>
      <c r="B28" s="31">
        <f t="shared" si="7"/>
        <v>14</v>
      </c>
      <c r="C28" s="29">
        <v>9</v>
      </c>
      <c r="D28" s="29">
        <v>5</v>
      </c>
      <c r="E28" s="29">
        <f t="shared" si="3"/>
        <v>23</v>
      </c>
      <c r="F28" s="29">
        <v>9</v>
      </c>
      <c r="G28" s="29">
        <v>14</v>
      </c>
      <c r="H28" s="30">
        <v>-9</v>
      </c>
      <c r="I28" s="28">
        <f t="shared" si="4"/>
        <v>79</v>
      </c>
      <c r="J28" s="29">
        <v>42</v>
      </c>
      <c r="K28" s="29">
        <v>37</v>
      </c>
      <c r="L28" s="29">
        <f t="shared" si="5"/>
        <v>88</v>
      </c>
      <c r="M28" s="29">
        <v>50</v>
      </c>
      <c r="N28" s="29">
        <v>38</v>
      </c>
      <c r="O28" s="30">
        <v>-9</v>
      </c>
      <c r="P28" s="30">
        <f t="shared" si="8"/>
        <v>-18</v>
      </c>
      <c r="Q28" s="67">
        <f t="shared" si="6"/>
        <v>1988</v>
      </c>
      <c r="R28" s="31">
        <v>972</v>
      </c>
      <c r="S28" s="32">
        <v>1016</v>
      </c>
      <c r="T28" s="67">
        <v>828</v>
      </c>
      <c r="U28" s="28">
        <v>41</v>
      </c>
      <c r="V28" s="29">
        <v>34</v>
      </c>
      <c r="W28" s="29">
        <f t="shared" si="13"/>
        <v>7</v>
      </c>
      <c r="X28" s="33">
        <f t="shared" si="2"/>
        <v>2.4009661835748792</v>
      </c>
    </row>
    <row r="29" spans="1:24" ht="15.75" customHeight="1">
      <c r="A29" s="35" t="s">
        <v>59</v>
      </c>
      <c r="B29" s="21">
        <f>SUM(B30:B35)</f>
        <v>194</v>
      </c>
      <c r="C29" s="22">
        <f aca="true" t="shared" si="14" ref="C29:V29">SUM(C30:C35)</f>
        <v>97</v>
      </c>
      <c r="D29" s="22">
        <f t="shared" si="14"/>
        <v>97</v>
      </c>
      <c r="E29" s="22">
        <f t="shared" si="14"/>
        <v>369</v>
      </c>
      <c r="F29" s="22">
        <f t="shared" si="14"/>
        <v>173</v>
      </c>
      <c r="G29" s="22">
        <f t="shared" si="14"/>
        <v>196</v>
      </c>
      <c r="H29" s="23">
        <f t="shared" si="14"/>
        <v>-175</v>
      </c>
      <c r="I29" s="21">
        <f t="shared" si="14"/>
        <v>1085</v>
      </c>
      <c r="J29" s="22">
        <f t="shared" si="14"/>
        <v>544</v>
      </c>
      <c r="K29" s="22">
        <f t="shared" si="14"/>
        <v>541</v>
      </c>
      <c r="L29" s="22">
        <f t="shared" si="14"/>
        <v>1268</v>
      </c>
      <c r="M29" s="22">
        <f t="shared" si="14"/>
        <v>622</v>
      </c>
      <c r="N29" s="22">
        <f t="shared" si="14"/>
        <v>646</v>
      </c>
      <c r="O29" s="23">
        <f t="shared" si="14"/>
        <v>-183</v>
      </c>
      <c r="P29" s="36">
        <f t="shared" si="14"/>
        <v>-358</v>
      </c>
      <c r="Q29" s="66">
        <f t="shared" si="14"/>
        <v>28818</v>
      </c>
      <c r="R29" s="24">
        <f t="shared" si="14"/>
        <v>13470</v>
      </c>
      <c r="S29" s="25">
        <f t="shared" si="14"/>
        <v>15348</v>
      </c>
      <c r="T29" s="66">
        <f t="shared" si="14"/>
        <v>10223</v>
      </c>
      <c r="U29" s="21">
        <f t="shared" si="14"/>
        <v>391</v>
      </c>
      <c r="V29" s="22">
        <f t="shared" si="14"/>
        <v>333</v>
      </c>
      <c r="W29" s="22">
        <f>SUM(W30:W35)</f>
        <v>58</v>
      </c>
      <c r="X29" s="26">
        <f t="shared" si="2"/>
        <v>2.818937689523623</v>
      </c>
    </row>
    <row r="30" spans="1:24" ht="15" customHeight="1">
      <c r="A30" s="27" t="s">
        <v>29</v>
      </c>
      <c r="B30" s="28">
        <f t="shared" si="7"/>
        <v>25</v>
      </c>
      <c r="C30" s="29">
        <v>18</v>
      </c>
      <c r="D30" s="29">
        <v>7</v>
      </c>
      <c r="E30" s="29">
        <f t="shared" si="3"/>
        <v>53</v>
      </c>
      <c r="F30" s="29">
        <v>27</v>
      </c>
      <c r="G30" s="29">
        <v>26</v>
      </c>
      <c r="H30" s="30">
        <v>-28</v>
      </c>
      <c r="I30" s="28">
        <f t="shared" si="4"/>
        <v>101</v>
      </c>
      <c r="J30" s="29">
        <v>47</v>
      </c>
      <c r="K30" s="29">
        <v>54</v>
      </c>
      <c r="L30" s="29">
        <f t="shared" si="5"/>
        <v>160</v>
      </c>
      <c r="M30" s="29">
        <v>67</v>
      </c>
      <c r="N30" s="29">
        <v>93</v>
      </c>
      <c r="O30" s="30">
        <v>-59</v>
      </c>
      <c r="P30" s="30">
        <f t="shared" si="8"/>
        <v>-87</v>
      </c>
      <c r="Q30" s="67">
        <f t="shared" si="6"/>
        <v>3842</v>
      </c>
      <c r="R30" s="31">
        <v>1755</v>
      </c>
      <c r="S30" s="32">
        <v>2087</v>
      </c>
      <c r="T30" s="67">
        <v>1397</v>
      </c>
      <c r="U30" s="28">
        <v>31</v>
      </c>
      <c r="V30" s="29">
        <v>40</v>
      </c>
      <c r="W30" s="29">
        <f aca="true" t="shared" si="15" ref="W30:W35">U30-V30</f>
        <v>-9</v>
      </c>
      <c r="X30" s="33">
        <f t="shared" si="2"/>
        <v>2.7501789549033644</v>
      </c>
    </row>
    <row r="31" spans="1:24" ht="15.75" customHeight="1">
      <c r="A31" s="27" t="s">
        <v>30</v>
      </c>
      <c r="B31" s="28">
        <f t="shared" si="7"/>
        <v>41</v>
      </c>
      <c r="C31" s="29">
        <v>17</v>
      </c>
      <c r="D31" s="29">
        <v>24</v>
      </c>
      <c r="E31" s="29">
        <f t="shared" si="3"/>
        <v>84</v>
      </c>
      <c r="F31" s="29">
        <v>35</v>
      </c>
      <c r="G31" s="29">
        <v>49</v>
      </c>
      <c r="H31" s="30">
        <v>-43</v>
      </c>
      <c r="I31" s="28">
        <f t="shared" si="4"/>
        <v>287</v>
      </c>
      <c r="J31" s="29">
        <v>135</v>
      </c>
      <c r="K31" s="29">
        <v>152</v>
      </c>
      <c r="L31" s="29">
        <f t="shared" si="5"/>
        <v>303</v>
      </c>
      <c r="M31" s="29">
        <v>157</v>
      </c>
      <c r="N31" s="29">
        <v>146</v>
      </c>
      <c r="O31" s="30">
        <v>-16</v>
      </c>
      <c r="P31" s="30">
        <f t="shared" si="8"/>
        <v>-59</v>
      </c>
      <c r="Q31" s="67">
        <f t="shared" si="6"/>
        <v>6147</v>
      </c>
      <c r="R31" s="31">
        <v>2911</v>
      </c>
      <c r="S31" s="32">
        <v>3236</v>
      </c>
      <c r="T31" s="67">
        <v>2037</v>
      </c>
      <c r="U31" s="28">
        <v>122</v>
      </c>
      <c r="V31" s="29">
        <v>81</v>
      </c>
      <c r="W31" s="29">
        <f t="shared" si="15"/>
        <v>41</v>
      </c>
      <c r="X31" s="33">
        <f t="shared" si="2"/>
        <v>3.0176730486008836</v>
      </c>
    </row>
    <row r="32" spans="1:24" ht="15.75" customHeight="1">
      <c r="A32" s="27" t="s">
        <v>31</v>
      </c>
      <c r="B32" s="28">
        <f t="shared" si="7"/>
        <v>33</v>
      </c>
      <c r="C32" s="29">
        <v>16</v>
      </c>
      <c r="D32" s="29">
        <v>17</v>
      </c>
      <c r="E32" s="29">
        <f t="shared" si="3"/>
        <v>82</v>
      </c>
      <c r="F32" s="29">
        <v>41</v>
      </c>
      <c r="G32" s="29">
        <v>41</v>
      </c>
      <c r="H32" s="30">
        <v>-49</v>
      </c>
      <c r="I32" s="28">
        <f t="shared" si="4"/>
        <v>189</v>
      </c>
      <c r="J32" s="29">
        <v>105</v>
      </c>
      <c r="K32" s="29">
        <v>84</v>
      </c>
      <c r="L32" s="29">
        <f t="shared" si="5"/>
        <v>309</v>
      </c>
      <c r="M32" s="29">
        <v>151</v>
      </c>
      <c r="N32" s="29">
        <v>158</v>
      </c>
      <c r="O32" s="30">
        <v>-120</v>
      </c>
      <c r="P32" s="30">
        <f t="shared" si="8"/>
        <v>-169</v>
      </c>
      <c r="Q32" s="67">
        <f t="shared" si="6"/>
        <v>6334</v>
      </c>
      <c r="R32" s="31">
        <v>2930</v>
      </c>
      <c r="S32" s="32">
        <v>3404</v>
      </c>
      <c r="T32" s="67">
        <v>2299</v>
      </c>
      <c r="U32" s="28">
        <v>75</v>
      </c>
      <c r="V32" s="29">
        <v>86</v>
      </c>
      <c r="W32" s="29">
        <f t="shared" si="15"/>
        <v>-11</v>
      </c>
      <c r="X32" s="33">
        <f t="shared" si="2"/>
        <v>2.7551109177903434</v>
      </c>
    </row>
    <row r="33" spans="1:24" ht="15.75" customHeight="1">
      <c r="A33" s="27" t="s">
        <v>32</v>
      </c>
      <c r="B33" s="28">
        <f t="shared" si="7"/>
        <v>46</v>
      </c>
      <c r="C33" s="29">
        <v>25</v>
      </c>
      <c r="D33" s="29">
        <v>21</v>
      </c>
      <c r="E33" s="29">
        <f t="shared" si="3"/>
        <v>81</v>
      </c>
      <c r="F33" s="29">
        <v>42</v>
      </c>
      <c r="G33" s="29">
        <v>39</v>
      </c>
      <c r="H33" s="30">
        <v>-35</v>
      </c>
      <c r="I33" s="28">
        <f t="shared" si="4"/>
        <v>295</v>
      </c>
      <c r="J33" s="29">
        <v>153</v>
      </c>
      <c r="K33" s="29">
        <v>142</v>
      </c>
      <c r="L33" s="29">
        <f t="shared" si="5"/>
        <v>267</v>
      </c>
      <c r="M33" s="29">
        <v>130</v>
      </c>
      <c r="N33" s="29">
        <v>137</v>
      </c>
      <c r="O33" s="30">
        <v>28</v>
      </c>
      <c r="P33" s="30">
        <f t="shared" si="8"/>
        <v>-7</v>
      </c>
      <c r="Q33" s="67">
        <f t="shared" si="6"/>
        <v>5968</v>
      </c>
      <c r="R33" s="31">
        <v>2799</v>
      </c>
      <c r="S33" s="32">
        <v>3169</v>
      </c>
      <c r="T33" s="67">
        <v>2141</v>
      </c>
      <c r="U33" s="28">
        <v>91</v>
      </c>
      <c r="V33" s="29">
        <v>80</v>
      </c>
      <c r="W33" s="29">
        <f t="shared" si="15"/>
        <v>11</v>
      </c>
      <c r="X33" s="33">
        <f t="shared" si="2"/>
        <v>2.7874824848201776</v>
      </c>
    </row>
    <row r="34" spans="1:24" ht="15.75" customHeight="1">
      <c r="A34" s="27" t="s">
        <v>33</v>
      </c>
      <c r="B34" s="28">
        <f t="shared" si="7"/>
        <v>16</v>
      </c>
      <c r="C34" s="29">
        <v>4</v>
      </c>
      <c r="D34" s="29">
        <v>12</v>
      </c>
      <c r="E34" s="29">
        <f t="shared" si="3"/>
        <v>34</v>
      </c>
      <c r="F34" s="29">
        <v>13</v>
      </c>
      <c r="G34" s="29">
        <v>21</v>
      </c>
      <c r="H34" s="30">
        <v>-18</v>
      </c>
      <c r="I34" s="28">
        <f t="shared" si="4"/>
        <v>90</v>
      </c>
      <c r="J34" s="29">
        <v>42</v>
      </c>
      <c r="K34" s="29">
        <v>48</v>
      </c>
      <c r="L34" s="29">
        <f t="shared" si="5"/>
        <v>112</v>
      </c>
      <c r="M34" s="29">
        <v>59</v>
      </c>
      <c r="N34" s="29">
        <v>53</v>
      </c>
      <c r="O34" s="30">
        <v>-22</v>
      </c>
      <c r="P34" s="30">
        <f t="shared" si="8"/>
        <v>-40</v>
      </c>
      <c r="Q34" s="67">
        <f t="shared" si="6"/>
        <v>2809</v>
      </c>
      <c r="R34" s="31">
        <v>1293</v>
      </c>
      <c r="S34" s="32">
        <v>1516</v>
      </c>
      <c r="T34" s="67">
        <v>1044</v>
      </c>
      <c r="U34" s="28">
        <v>41</v>
      </c>
      <c r="V34" s="29">
        <v>29</v>
      </c>
      <c r="W34" s="29">
        <f t="shared" si="15"/>
        <v>12</v>
      </c>
      <c r="X34" s="33">
        <f t="shared" si="2"/>
        <v>2.6906130268199235</v>
      </c>
    </row>
    <row r="35" spans="1:24" ht="15.75" customHeight="1">
      <c r="A35" s="27" t="s">
        <v>34</v>
      </c>
      <c r="B35" s="28">
        <f t="shared" si="7"/>
        <v>33</v>
      </c>
      <c r="C35" s="29">
        <v>17</v>
      </c>
      <c r="D35" s="29">
        <v>16</v>
      </c>
      <c r="E35" s="29">
        <f t="shared" si="3"/>
        <v>35</v>
      </c>
      <c r="F35" s="29">
        <v>15</v>
      </c>
      <c r="G35" s="29">
        <v>20</v>
      </c>
      <c r="H35" s="30">
        <v>-2</v>
      </c>
      <c r="I35" s="28">
        <f t="shared" si="4"/>
        <v>123</v>
      </c>
      <c r="J35" s="29">
        <v>62</v>
      </c>
      <c r="K35" s="29">
        <v>61</v>
      </c>
      <c r="L35" s="29">
        <f t="shared" si="5"/>
        <v>117</v>
      </c>
      <c r="M35" s="29">
        <v>58</v>
      </c>
      <c r="N35" s="29">
        <v>59</v>
      </c>
      <c r="O35" s="30">
        <v>6</v>
      </c>
      <c r="P35" s="30">
        <f t="shared" si="8"/>
        <v>4</v>
      </c>
      <c r="Q35" s="67">
        <f t="shared" si="6"/>
        <v>3718</v>
      </c>
      <c r="R35" s="31">
        <v>1782</v>
      </c>
      <c r="S35" s="32">
        <v>1936</v>
      </c>
      <c r="T35" s="67">
        <v>1305</v>
      </c>
      <c r="U35" s="28">
        <v>31</v>
      </c>
      <c r="V35" s="29">
        <v>17</v>
      </c>
      <c r="W35" s="40">
        <f t="shared" si="15"/>
        <v>14</v>
      </c>
      <c r="X35" s="41">
        <f t="shared" si="2"/>
        <v>2.8490421455938697</v>
      </c>
    </row>
    <row r="36" spans="1:24" ht="15.75" customHeight="1">
      <c r="A36" s="35" t="s">
        <v>58</v>
      </c>
      <c r="B36" s="21">
        <f>SUM(B37:B43)</f>
        <v>951</v>
      </c>
      <c r="C36" s="22">
        <f aca="true" t="shared" si="16" ref="C36:V36">SUM(C37:C43)</f>
        <v>489</v>
      </c>
      <c r="D36" s="22">
        <f t="shared" si="16"/>
        <v>462</v>
      </c>
      <c r="E36" s="22">
        <f t="shared" si="16"/>
        <v>785</v>
      </c>
      <c r="F36" s="22">
        <f t="shared" si="16"/>
        <v>407</v>
      </c>
      <c r="G36" s="22">
        <f t="shared" si="16"/>
        <v>378</v>
      </c>
      <c r="H36" s="23">
        <f t="shared" si="16"/>
        <v>166</v>
      </c>
      <c r="I36" s="21">
        <f t="shared" si="16"/>
        <v>5833</v>
      </c>
      <c r="J36" s="22">
        <f t="shared" si="16"/>
        <v>3027</v>
      </c>
      <c r="K36" s="22">
        <f t="shared" si="16"/>
        <v>2806</v>
      </c>
      <c r="L36" s="22">
        <f t="shared" si="16"/>
        <v>4785</v>
      </c>
      <c r="M36" s="22">
        <f t="shared" si="16"/>
        <v>2465</v>
      </c>
      <c r="N36" s="22">
        <f t="shared" si="16"/>
        <v>2320</v>
      </c>
      <c r="O36" s="23">
        <f t="shared" si="16"/>
        <v>1048</v>
      </c>
      <c r="P36" s="23">
        <f t="shared" si="16"/>
        <v>1214</v>
      </c>
      <c r="Q36" s="66">
        <f t="shared" si="16"/>
        <v>104364</v>
      </c>
      <c r="R36" s="24">
        <f t="shared" si="16"/>
        <v>50390</v>
      </c>
      <c r="S36" s="25">
        <f t="shared" si="16"/>
        <v>53974</v>
      </c>
      <c r="T36" s="66">
        <f t="shared" si="16"/>
        <v>31124</v>
      </c>
      <c r="U36" s="21">
        <f t="shared" si="16"/>
        <v>2281</v>
      </c>
      <c r="V36" s="22">
        <f t="shared" si="16"/>
        <v>1590</v>
      </c>
      <c r="W36" s="22">
        <f>SUM(W37:W43)</f>
        <v>691</v>
      </c>
      <c r="X36" s="26">
        <f t="shared" si="2"/>
        <v>3.3531679732682176</v>
      </c>
    </row>
    <row r="37" spans="1:24" ht="15.75" customHeight="1">
      <c r="A37" s="27" t="s">
        <v>7</v>
      </c>
      <c r="B37" s="28">
        <f t="shared" si="7"/>
        <v>168</v>
      </c>
      <c r="C37" s="29">
        <v>82</v>
      </c>
      <c r="D37" s="29">
        <v>86</v>
      </c>
      <c r="E37" s="29">
        <f t="shared" si="3"/>
        <v>83</v>
      </c>
      <c r="F37" s="29">
        <v>38</v>
      </c>
      <c r="G37" s="29">
        <v>45</v>
      </c>
      <c r="H37" s="30">
        <v>85</v>
      </c>
      <c r="I37" s="28">
        <f t="shared" si="4"/>
        <v>1152</v>
      </c>
      <c r="J37" s="29">
        <v>677</v>
      </c>
      <c r="K37" s="29">
        <v>475</v>
      </c>
      <c r="L37" s="29">
        <f t="shared" si="5"/>
        <v>948</v>
      </c>
      <c r="M37" s="29">
        <v>576</v>
      </c>
      <c r="N37" s="29">
        <v>372</v>
      </c>
      <c r="O37" s="30">
        <v>204</v>
      </c>
      <c r="P37" s="30">
        <f t="shared" si="8"/>
        <v>289</v>
      </c>
      <c r="Q37" s="67">
        <f t="shared" si="6"/>
        <v>13300</v>
      </c>
      <c r="R37" s="31">
        <v>6644</v>
      </c>
      <c r="S37" s="32">
        <v>6656</v>
      </c>
      <c r="T37" s="67">
        <v>4099</v>
      </c>
      <c r="U37" s="28">
        <v>585</v>
      </c>
      <c r="V37" s="29">
        <v>456</v>
      </c>
      <c r="W37" s="29">
        <f aca="true" t="shared" si="17" ref="W37:W43">U37-V37</f>
        <v>129</v>
      </c>
      <c r="X37" s="33">
        <f t="shared" si="2"/>
        <v>3.244693827762869</v>
      </c>
    </row>
    <row r="38" spans="1:24" ht="15.75" customHeight="1">
      <c r="A38" s="27" t="s">
        <v>35</v>
      </c>
      <c r="B38" s="28">
        <f t="shared" si="7"/>
        <v>198</v>
      </c>
      <c r="C38" s="29">
        <v>112</v>
      </c>
      <c r="D38" s="29">
        <v>86</v>
      </c>
      <c r="E38" s="29">
        <f t="shared" si="3"/>
        <v>101</v>
      </c>
      <c r="F38" s="29">
        <v>56</v>
      </c>
      <c r="G38" s="29">
        <v>45</v>
      </c>
      <c r="H38" s="30">
        <v>97</v>
      </c>
      <c r="I38" s="28">
        <f t="shared" si="4"/>
        <v>1068</v>
      </c>
      <c r="J38" s="29">
        <v>543</v>
      </c>
      <c r="K38" s="29">
        <v>525</v>
      </c>
      <c r="L38" s="29">
        <f t="shared" si="5"/>
        <v>1150</v>
      </c>
      <c r="M38" s="29">
        <v>587</v>
      </c>
      <c r="N38" s="29">
        <v>563</v>
      </c>
      <c r="O38" s="30">
        <v>-82</v>
      </c>
      <c r="P38" s="30">
        <f t="shared" si="8"/>
        <v>15</v>
      </c>
      <c r="Q38" s="67">
        <f t="shared" si="6"/>
        <v>19338</v>
      </c>
      <c r="R38" s="31">
        <v>9141</v>
      </c>
      <c r="S38" s="32">
        <v>10197</v>
      </c>
      <c r="T38" s="67">
        <v>6206</v>
      </c>
      <c r="U38" s="28">
        <v>444</v>
      </c>
      <c r="V38" s="29">
        <v>405</v>
      </c>
      <c r="W38" s="29">
        <f t="shared" si="17"/>
        <v>39</v>
      </c>
      <c r="X38" s="33">
        <f t="shared" si="2"/>
        <v>3.116016757976152</v>
      </c>
    </row>
    <row r="39" spans="1:24" ht="15.75" customHeight="1">
      <c r="A39" s="27" t="s">
        <v>8</v>
      </c>
      <c r="B39" s="28">
        <f t="shared" si="7"/>
        <v>298</v>
      </c>
      <c r="C39" s="29">
        <v>143</v>
      </c>
      <c r="D39" s="29">
        <v>155</v>
      </c>
      <c r="E39" s="29">
        <f t="shared" si="3"/>
        <v>176</v>
      </c>
      <c r="F39" s="29">
        <v>99</v>
      </c>
      <c r="G39" s="29">
        <v>77</v>
      </c>
      <c r="H39" s="30">
        <v>122</v>
      </c>
      <c r="I39" s="28">
        <f t="shared" si="4"/>
        <v>1735</v>
      </c>
      <c r="J39" s="29">
        <v>863</v>
      </c>
      <c r="K39" s="29">
        <v>872</v>
      </c>
      <c r="L39" s="29">
        <f t="shared" si="5"/>
        <v>1298</v>
      </c>
      <c r="M39" s="29">
        <v>634</v>
      </c>
      <c r="N39" s="29">
        <v>664</v>
      </c>
      <c r="O39" s="30">
        <v>437</v>
      </c>
      <c r="P39" s="30">
        <f t="shared" si="8"/>
        <v>559</v>
      </c>
      <c r="Q39" s="67">
        <f t="shared" si="6"/>
        <v>27824</v>
      </c>
      <c r="R39" s="31">
        <v>13436</v>
      </c>
      <c r="S39" s="32">
        <v>14388</v>
      </c>
      <c r="T39" s="67">
        <v>8444</v>
      </c>
      <c r="U39" s="28">
        <v>658</v>
      </c>
      <c r="V39" s="29">
        <v>379</v>
      </c>
      <c r="W39" s="29">
        <f t="shared" si="17"/>
        <v>279</v>
      </c>
      <c r="X39" s="33">
        <f t="shared" si="2"/>
        <v>3.2951207958313598</v>
      </c>
    </row>
    <row r="40" spans="1:24" ht="15.75" customHeight="1">
      <c r="A40" s="27" t="s">
        <v>9</v>
      </c>
      <c r="B40" s="28">
        <f t="shared" si="7"/>
        <v>99</v>
      </c>
      <c r="C40" s="29">
        <v>51</v>
      </c>
      <c r="D40" s="29">
        <v>48</v>
      </c>
      <c r="E40" s="29">
        <f t="shared" si="3"/>
        <v>131</v>
      </c>
      <c r="F40" s="29">
        <v>66</v>
      </c>
      <c r="G40" s="29">
        <v>65</v>
      </c>
      <c r="H40" s="30">
        <v>-32</v>
      </c>
      <c r="I40" s="28">
        <f t="shared" si="4"/>
        <v>704</v>
      </c>
      <c r="J40" s="29">
        <v>356</v>
      </c>
      <c r="K40" s="29">
        <v>348</v>
      </c>
      <c r="L40" s="29">
        <f t="shared" si="5"/>
        <v>512</v>
      </c>
      <c r="M40" s="29">
        <v>244</v>
      </c>
      <c r="N40" s="29">
        <v>268</v>
      </c>
      <c r="O40" s="30">
        <v>192</v>
      </c>
      <c r="P40" s="30">
        <f t="shared" si="8"/>
        <v>160</v>
      </c>
      <c r="Q40" s="67">
        <f t="shared" si="6"/>
        <v>14130</v>
      </c>
      <c r="R40" s="31">
        <v>6842</v>
      </c>
      <c r="S40" s="32">
        <v>7288</v>
      </c>
      <c r="T40" s="67">
        <v>4123</v>
      </c>
      <c r="U40" s="28">
        <v>272</v>
      </c>
      <c r="V40" s="29">
        <v>159</v>
      </c>
      <c r="W40" s="29">
        <f t="shared" si="17"/>
        <v>113</v>
      </c>
      <c r="X40" s="33">
        <f t="shared" si="2"/>
        <v>3.4271161775406256</v>
      </c>
    </row>
    <row r="41" spans="1:24" ht="15.75" customHeight="1">
      <c r="A41" s="27" t="s">
        <v>36</v>
      </c>
      <c r="B41" s="28">
        <f t="shared" si="7"/>
        <v>84</v>
      </c>
      <c r="C41" s="29">
        <v>53</v>
      </c>
      <c r="D41" s="29">
        <v>31</v>
      </c>
      <c r="E41" s="29">
        <f t="shared" si="3"/>
        <v>122</v>
      </c>
      <c r="F41" s="29">
        <v>69</v>
      </c>
      <c r="G41" s="29">
        <v>53</v>
      </c>
      <c r="H41" s="30">
        <v>-38</v>
      </c>
      <c r="I41" s="28">
        <f t="shared" si="4"/>
        <v>459</v>
      </c>
      <c r="J41" s="29">
        <v>230</v>
      </c>
      <c r="K41" s="29">
        <v>229</v>
      </c>
      <c r="L41" s="29">
        <f t="shared" si="5"/>
        <v>358</v>
      </c>
      <c r="M41" s="29">
        <v>171</v>
      </c>
      <c r="N41" s="29">
        <v>187</v>
      </c>
      <c r="O41" s="30">
        <v>101</v>
      </c>
      <c r="P41" s="30">
        <f t="shared" si="8"/>
        <v>63</v>
      </c>
      <c r="Q41" s="67">
        <f t="shared" si="6"/>
        <v>12604</v>
      </c>
      <c r="R41" s="31">
        <v>6076</v>
      </c>
      <c r="S41" s="32">
        <v>6528</v>
      </c>
      <c r="T41" s="67">
        <v>3470</v>
      </c>
      <c r="U41" s="28">
        <v>143</v>
      </c>
      <c r="V41" s="29">
        <v>79</v>
      </c>
      <c r="W41" s="29">
        <f t="shared" si="17"/>
        <v>64</v>
      </c>
      <c r="X41" s="33">
        <f t="shared" si="2"/>
        <v>3.632276657060519</v>
      </c>
    </row>
    <row r="42" spans="1:24" ht="15.75" customHeight="1">
      <c r="A42" s="27" t="s">
        <v>57</v>
      </c>
      <c r="B42" s="28">
        <f t="shared" si="7"/>
        <v>60</v>
      </c>
      <c r="C42" s="29">
        <v>26</v>
      </c>
      <c r="D42" s="29">
        <v>34</v>
      </c>
      <c r="E42" s="29">
        <f t="shared" si="3"/>
        <v>87</v>
      </c>
      <c r="F42" s="29">
        <v>45</v>
      </c>
      <c r="G42" s="29">
        <v>42</v>
      </c>
      <c r="H42" s="30">
        <v>-27</v>
      </c>
      <c r="I42" s="28">
        <f t="shared" si="4"/>
        <v>371</v>
      </c>
      <c r="J42" s="29">
        <v>192</v>
      </c>
      <c r="K42" s="29">
        <v>179</v>
      </c>
      <c r="L42" s="29">
        <f t="shared" si="5"/>
        <v>302</v>
      </c>
      <c r="M42" s="29">
        <v>156</v>
      </c>
      <c r="N42" s="29">
        <v>146</v>
      </c>
      <c r="O42" s="30">
        <v>69</v>
      </c>
      <c r="P42" s="30">
        <f t="shared" si="8"/>
        <v>42</v>
      </c>
      <c r="Q42" s="67">
        <f t="shared" si="6"/>
        <v>8693</v>
      </c>
      <c r="R42" s="31">
        <v>4164</v>
      </c>
      <c r="S42" s="32">
        <v>4529</v>
      </c>
      <c r="T42" s="67">
        <v>2590</v>
      </c>
      <c r="U42" s="28">
        <v>115</v>
      </c>
      <c r="V42" s="29">
        <v>75</v>
      </c>
      <c r="W42" s="29">
        <f t="shared" si="17"/>
        <v>40</v>
      </c>
      <c r="X42" s="33">
        <f t="shared" si="2"/>
        <v>3.3563706563706566</v>
      </c>
    </row>
    <row r="43" spans="1:24" ht="15.75" customHeight="1">
      <c r="A43" s="42" t="s">
        <v>56</v>
      </c>
      <c r="B43" s="43">
        <f t="shared" si="7"/>
        <v>44</v>
      </c>
      <c r="C43" s="40">
        <v>22</v>
      </c>
      <c r="D43" s="40">
        <v>22</v>
      </c>
      <c r="E43" s="40">
        <f t="shared" si="3"/>
        <v>85</v>
      </c>
      <c r="F43" s="40">
        <v>34</v>
      </c>
      <c r="G43" s="40">
        <v>51</v>
      </c>
      <c r="H43" s="44">
        <v>-41</v>
      </c>
      <c r="I43" s="43">
        <f t="shared" si="4"/>
        <v>344</v>
      </c>
      <c r="J43" s="40">
        <v>166</v>
      </c>
      <c r="K43" s="40">
        <v>178</v>
      </c>
      <c r="L43" s="40">
        <f t="shared" si="5"/>
        <v>217</v>
      </c>
      <c r="M43" s="40">
        <v>97</v>
      </c>
      <c r="N43" s="40">
        <v>120</v>
      </c>
      <c r="O43" s="44">
        <v>127</v>
      </c>
      <c r="P43" s="30">
        <f t="shared" si="8"/>
        <v>86</v>
      </c>
      <c r="Q43" s="68">
        <f t="shared" si="6"/>
        <v>8475</v>
      </c>
      <c r="R43" s="45">
        <v>4087</v>
      </c>
      <c r="S43" s="46">
        <v>4388</v>
      </c>
      <c r="T43" s="68">
        <v>2192</v>
      </c>
      <c r="U43" s="43">
        <v>64</v>
      </c>
      <c r="V43" s="40">
        <v>37</v>
      </c>
      <c r="W43" s="40">
        <f t="shared" si="17"/>
        <v>27</v>
      </c>
      <c r="X43" s="41">
        <f t="shared" si="2"/>
        <v>3.866332116788321</v>
      </c>
    </row>
    <row r="44" spans="1:24" ht="15.75" customHeight="1">
      <c r="A44" s="47" t="s">
        <v>53</v>
      </c>
      <c r="B44" s="43">
        <f>SUM(B45:B46)</f>
        <v>197</v>
      </c>
      <c r="C44" s="40">
        <f aca="true" t="shared" si="18" ref="C44:V44">SUM(C45:C46)</f>
        <v>95</v>
      </c>
      <c r="D44" s="40">
        <f t="shared" si="18"/>
        <v>102</v>
      </c>
      <c r="E44" s="40">
        <f t="shared" si="18"/>
        <v>287</v>
      </c>
      <c r="F44" s="40">
        <f t="shared" si="18"/>
        <v>150</v>
      </c>
      <c r="G44" s="40">
        <f t="shared" si="18"/>
        <v>137</v>
      </c>
      <c r="H44" s="44">
        <f t="shared" si="18"/>
        <v>-90</v>
      </c>
      <c r="I44" s="43">
        <f t="shared" si="18"/>
        <v>929</v>
      </c>
      <c r="J44" s="40">
        <f t="shared" si="18"/>
        <v>458</v>
      </c>
      <c r="K44" s="40">
        <f t="shared" si="18"/>
        <v>471</v>
      </c>
      <c r="L44" s="40">
        <f t="shared" si="18"/>
        <v>855</v>
      </c>
      <c r="M44" s="40">
        <f t="shared" si="18"/>
        <v>429</v>
      </c>
      <c r="N44" s="40">
        <f t="shared" si="18"/>
        <v>426</v>
      </c>
      <c r="O44" s="44">
        <f t="shared" si="18"/>
        <v>74</v>
      </c>
      <c r="P44" s="36">
        <f t="shared" si="18"/>
        <v>-16</v>
      </c>
      <c r="Q44" s="68">
        <f t="shared" si="18"/>
        <v>25916</v>
      </c>
      <c r="R44" s="45">
        <f t="shared" si="18"/>
        <v>12353</v>
      </c>
      <c r="S44" s="46">
        <f t="shared" si="18"/>
        <v>13563</v>
      </c>
      <c r="T44" s="68">
        <f t="shared" si="18"/>
        <v>7211</v>
      </c>
      <c r="U44" s="43">
        <f t="shared" si="18"/>
        <v>286</v>
      </c>
      <c r="V44" s="40">
        <f t="shared" si="18"/>
        <v>222</v>
      </c>
      <c r="W44" s="40">
        <f>SUM(W45:W46)</f>
        <v>64</v>
      </c>
      <c r="X44" s="41">
        <f t="shared" si="2"/>
        <v>3.5939536818749134</v>
      </c>
    </row>
    <row r="45" spans="1:24" ht="15.75" customHeight="1">
      <c r="A45" s="27" t="s">
        <v>54</v>
      </c>
      <c r="B45" s="28">
        <f t="shared" si="7"/>
        <v>84</v>
      </c>
      <c r="C45" s="29">
        <v>37</v>
      </c>
      <c r="D45" s="29">
        <v>47</v>
      </c>
      <c r="E45" s="29">
        <f t="shared" si="3"/>
        <v>143</v>
      </c>
      <c r="F45" s="29">
        <v>80</v>
      </c>
      <c r="G45" s="29">
        <v>63</v>
      </c>
      <c r="H45" s="30">
        <v>-59</v>
      </c>
      <c r="I45" s="28">
        <f t="shared" si="4"/>
        <v>505</v>
      </c>
      <c r="J45" s="29">
        <v>238</v>
      </c>
      <c r="K45" s="29">
        <v>267</v>
      </c>
      <c r="L45" s="29">
        <f t="shared" si="5"/>
        <v>421</v>
      </c>
      <c r="M45" s="29">
        <v>215</v>
      </c>
      <c r="N45" s="29">
        <v>206</v>
      </c>
      <c r="O45" s="30">
        <v>84</v>
      </c>
      <c r="P45" s="30">
        <f t="shared" si="8"/>
        <v>25</v>
      </c>
      <c r="Q45" s="67">
        <f t="shared" si="6"/>
        <v>11966</v>
      </c>
      <c r="R45" s="31">
        <v>5625</v>
      </c>
      <c r="S45" s="32">
        <v>6341</v>
      </c>
      <c r="T45" s="67">
        <v>3373</v>
      </c>
      <c r="U45" s="28">
        <v>189</v>
      </c>
      <c r="V45" s="29">
        <v>148</v>
      </c>
      <c r="W45" s="29">
        <f>U45-V45</f>
        <v>41</v>
      </c>
      <c r="X45" s="33">
        <f t="shared" si="2"/>
        <v>3.5475837533353096</v>
      </c>
    </row>
    <row r="46" spans="1:24" ht="15.75" customHeight="1">
      <c r="A46" s="42" t="s">
        <v>55</v>
      </c>
      <c r="B46" s="43">
        <f t="shared" si="7"/>
        <v>113</v>
      </c>
      <c r="C46" s="40">
        <v>58</v>
      </c>
      <c r="D46" s="40">
        <v>55</v>
      </c>
      <c r="E46" s="40">
        <f t="shared" si="3"/>
        <v>144</v>
      </c>
      <c r="F46" s="40">
        <v>70</v>
      </c>
      <c r="G46" s="40">
        <v>74</v>
      </c>
      <c r="H46" s="44">
        <v>-31</v>
      </c>
      <c r="I46" s="43">
        <f t="shared" si="4"/>
        <v>424</v>
      </c>
      <c r="J46" s="40">
        <v>220</v>
      </c>
      <c r="K46" s="40">
        <v>204</v>
      </c>
      <c r="L46" s="40">
        <f t="shared" si="5"/>
        <v>434</v>
      </c>
      <c r="M46" s="40">
        <v>214</v>
      </c>
      <c r="N46" s="40">
        <v>220</v>
      </c>
      <c r="O46" s="44">
        <v>-10</v>
      </c>
      <c r="P46" s="30">
        <f t="shared" si="8"/>
        <v>-41</v>
      </c>
      <c r="Q46" s="68">
        <f t="shared" si="6"/>
        <v>13950</v>
      </c>
      <c r="R46" s="45">
        <v>6728</v>
      </c>
      <c r="S46" s="46">
        <v>7222</v>
      </c>
      <c r="T46" s="68">
        <v>3838</v>
      </c>
      <c r="U46" s="43">
        <v>97</v>
      </c>
      <c r="V46" s="40">
        <v>74</v>
      </c>
      <c r="W46" s="40">
        <f>U46-V46</f>
        <v>23</v>
      </c>
      <c r="X46" s="41">
        <f t="shared" si="2"/>
        <v>3.63470557582074</v>
      </c>
    </row>
    <row r="47" spans="1:24" ht="15.75" customHeight="1">
      <c r="A47" s="47" t="s">
        <v>75</v>
      </c>
      <c r="B47" s="43">
        <f>SUM(B48:B51)</f>
        <v>369</v>
      </c>
      <c r="C47" s="40">
        <f aca="true" t="shared" si="19" ref="C47:V47">SUM(C48:C51)</f>
        <v>199</v>
      </c>
      <c r="D47" s="40">
        <f t="shared" si="19"/>
        <v>170</v>
      </c>
      <c r="E47" s="40">
        <f t="shared" si="19"/>
        <v>470</v>
      </c>
      <c r="F47" s="40">
        <f t="shared" si="19"/>
        <v>257</v>
      </c>
      <c r="G47" s="40">
        <f t="shared" si="19"/>
        <v>213</v>
      </c>
      <c r="H47" s="44">
        <f t="shared" si="19"/>
        <v>-101</v>
      </c>
      <c r="I47" s="43">
        <f t="shared" si="19"/>
        <v>1838</v>
      </c>
      <c r="J47" s="40">
        <f t="shared" si="19"/>
        <v>909</v>
      </c>
      <c r="K47" s="40">
        <f t="shared" si="19"/>
        <v>929</v>
      </c>
      <c r="L47" s="40">
        <f t="shared" si="19"/>
        <v>1852</v>
      </c>
      <c r="M47" s="40">
        <f t="shared" si="19"/>
        <v>910</v>
      </c>
      <c r="N47" s="40">
        <f t="shared" si="19"/>
        <v>942</v>
      </c>
      <c r="O47" s="44">
        <f t="shared" si="19"/>
        <v>-14</v>
      </c>
      <c r="P47" s="36">
        <f t="shared" si="19"/>
        <v>-115</v>
      </c>
      <c r="Q47" s="68">
        <f t="shared" si="19"/>
        <v>48526</v>
      </c>
      <c r="R47" s="45">
        <f t="shared" si="19"/>
        <v>22881</v>
      </c>
      <c r="S47" s="46">
        <f t="shared" si="19"/>
        <v>25645</v>
      </c>
      <c r="T47" s="68">
        <f t="shared" si="19"/>
        <v>14544</v>
      </c>
      <c r="U47" s="43">
        <f t="shared" si="19"/>
        <v>707</v>
      </c>
      <c r="V47" s="40">
        <f t="shared" si="19"/>
        <v>628</v>
      </c>
      <c r="W47" s="40">
        <f>SUM(W48:W51)</f>
        <v>79</v>
      </c>
      <c r="X47" s="41">
        <f t="shared" si="2"/>
        <v>3.3364961496149617</v>
      </c>
    </row>
    <row r="48" spans="1:24" ht="15.75" customHeight="1">
      <c r="A48" s="27" t="s">
        <v>76</v>
      </c>
      <c r="B48" s="28">
        <f>SUM(C48:D48)</f>
        <v>207</v>
      </c>
      <c r="C48" s="29">
        <v>111</v>
      </c>
      <c r="D48" s="29">
        <v>96</v>
      </c>
      <c r="E48" s="29">
        <f t="shared" si="3"/>
        <v>248</v>
      </c>
      <c r="F48" s="29">
        <v>137</v>
      </c>
      <c r="G48" s="29">
        <v>111</v>
      </c>
      <c r="H48" s="30">
        <v>-41</v>
      </c>
      <c r="I48" s="28">
        <f t="shared" si="4"/>
        <v>975</v>
      </c>
      <c r="J48" s="29">
        <v>479</v>
      </c>
      <c r="K48" s="29">
        <v>496</v>
      </c>
      <c r="L48" s="29">
        <f t="shared" si="5"/>
        <v>1095</v>
      </c>
      <c r="M48" s="29">
        <v>556</v>
      </c>
      <c r="N48" s="29">
        <v>539</v>
      </c>
      <c r="O48" s="30">
        <v>-120</v>
      </c>
      <c r="P48" s="32">
        <f t="shared" si="8"/>
        <v>-161</v>
      </c>
      <c r="Q48" s="67">
        <f t="shared" si="6"/>
        <v>26325</v>
      </c>
      <c r="R48" s="31">
        <v>12389</v>
      </c>
      <c r="S48" s="32">
        <v>13936</v>
      </c>
      <c r="T48" s="67">
        <v>7932</v>
      </c>
      <c r="U48" s="28">
        <v>414</v>
      </c>
      <c r="V48" s="29">
        <v>387</v>
      </c>
      <c r="W48" s="29">
        <f>U48-V48</f>
        <v>27</v>
      </c>
      <c r="X48" s="33">
        <f t="shared" si="2"/>
        <v>3.3188350983358545</v>
      </c>
    </row>
    <row r="49" spans="1:24" ht="15.75" customHeight="1">
      <c r="A49" s="27" t="s">
        <v>77</v>
      </c>
      <c r="B49" s="28">
        <f>SUM(C49:D49)</f>
        <v>64</v>
      </c>
      <c r="C49" s="29">
        <v>32</v>
      </c>
      <c r="D49" s="29">
        <v>32</v>
      </c>
      <c r="E49" s="29">
        <f t="shared" si="3"/>
        <v>72</v>
      </c>
      <c r="F49" s="29">
        <v>45</v>
      </c>
      <c r="G49" s="29">
        <v>27</v>
      </c>
      <c r="H49" s="30">
        <v>-8</v>
      </c>
      <c r="I49" s="28">
        <f t="shared" si="4"/>
        <v>403</v>
      </c>
      <c r="J49" s="29">
        <v>210</v>
      </c>
      <c r="K49" s="29">
        <v>193</v>
      </c>
      <c r="L49" s="29">
        <f t="shared" si="5"/>
        <v>307</v>
      </c>
      <c r="M49" s="29">
        <v>154</v>
      </c>
      <c r="N49" s="29">
        <v>153</v>
      </c>
      <c r="O49" s="30">
        <v>96</v>
      </c>
      <c r="P49" s="32">
        <f t="shared" si="8"/>
        <v>88</v>
      </c>
      <c r="Q49" s="67">
        <f t="shared" si="6"/>
        <v>8390</v>
      </c>
      <c r="R49" s="31">
        <v>3965</v>
      </c>
      <c r="S49" s="32">
        <v>4425</v>
      </c>
      <c r="T49" s="67">
        <v>2524</v>
      </c>
      <c r="U49" s="28">
        <v>132</v>
      </c>
      <c r="V49" s="29">
        <v>100</v>
      </c>
      <c r="W49" s="29">
        <f>U49-V49</f>
        <v>32</v>
      </c>
      <c r="X49" s="33">
        <f t="shared" si="2"/>
        <v>3.3240887480190175</v>
      </c>
    </row>
    <row r="50" spans="1:24" ht="15.75" customHeight="1">
      <c r="A50" s="27" t="s">
        <v>78</v>
      </c>
      <c r="B50" s="28">
        <f>SUM(C50:D50)</f>
        <v>90</v>
      </c>
      <c r="C50" s="29">
        <v>52</v>
      </c>
      <c r="D50" s="29">
        <v>38</v>
      </c>
      <c r="E50" s="29">
        <f t="shared" si="3"/>
        <v>122</v>
      </c>
      <c r="F50" s="29">
        <v>56</v>
      </c>
      <c r="G50" s="29">
        <v>66</v>
      </c>
      <c r="H50" s="30">
        <v>-32</v>
      </c>
      <c r="I50" s="28">
        <f t="shared" si="4"/>
        <v>423</v>
      </c>
      <c r="J50" s="29">
        <v>203</v>
      </c>
      <c r="K50" s="29">
        <v>220</v>
      </c>
      <c r="L50" s="29">
        <f t="shared" si="5"/>
        <v>383</v>
      </c>
      <c r="M50" s="29">
        <v>163</v>
      </c>
      <c r="N50" s="29">
        <v>220</v>
      </c>
      <c r="O50" s="30">
        <v>40</v>
      </c>
      <c r="P50" s="32">
        <f t="shared" si="8"/>
        <v>8</v>
      </c>
      <c r="Q50" s="67">
        <f t="shared" si="6"/>
        <v>12094</v>
      </c>
      <c r="R50" s="31">
        <v>5732</v>
      </c>
      <c r="S50" s="32">
        <v>6362</v>
      </c>
      <c r="T50" s="67">
        <v>3530</v>
      </c>
      <c r="U50" s="28">
        <v>148</v>
      </c>
      <c r="V50" s="29">
        <v>120</v>
      </c>
      <c r="W50" s="29">
        <f>U50-V50</f>
        <v>28</v>
      </c>
      <c r="X50" s="33">
        <f t="shared" si="2"/>
        <v>3.4260623229461755</v>
      </c>
    </row>
    <row r="51" spans="1:24" ht="15.75" customHeight="1">
      <c r="A51" s="42" t="s">
        <v>79</v>
      </c>
      <c r="B51" s="43">
        <f>SUM(C51:D51)</f>
        <v>8</v>
      </c>
      <c r="C51" s="40">
        <v>4</v>
      </c>
      <c r="D51" s="40">
        <v>4</v>
      </c>
      <c r="E51" s="40">
        <f t="shared" si="3"/>
        <v>28</v>
      </c>
      <c r="F51" s="40">
        <v>19</v>
      </c>
      <c r="G51" s="40">
        <v>9</v>
      </c>
      <c r="H51" s="44">
        <v>-20</v>
      </c>
      <c r="I51" s="43">
        <f t="shared" si="4"/>
        <v>37</v>
      </c>
      <c r="J51" s="40">
        <v>17</v>
      </c>
      <c r="K51" s="40">
        <v>20</v>
      </c>
      <c r="L51" s="40">
        <f t="shared" si="5"/>
        <v>67</v>
      </c>
      <c r="M51" s="40">
        <v>37</v>
      </c>
      <c r="N51" s="40">
        <v>30</v>
      </c>
      <c r="O51" s="44">
        <v>-30</v>
      </c>
      <c r="P51" s="46">
        <f t="shared" si="8"/>
        <v>-50</v>
      </c>
      <c r="Q51" s="68">
        <f t="shared" si="6"/>
        <v>1717</v>
      </c>
      <c r="R51" s="45">
        <v>795</v>
      </c>
      <c r="S51" s="46">
        <v>922</v>
      </c>
      <c r="T51" s="68">
        <v>558</v>
      </c>
      <c r="U51" s="43">
        <v>13</v>
      </c>
      <c r="V51" s="40">
        <v>21</v>
      </c>
      <c r="W51" s="40">
        <f>U51-V51</f>
        <v>-8</v>
      </c>
      <c r="X51" s="41">
        <f t="shared" si="2"/>
        <v>3.0770609318996414</v>
      </c>
    </row>
    <row r="52" spans="1:24" ht="15.75" customHeight="1">
      <c r="A52" s="47" t="s">
        <v>52</v>
      </c>
      <c r="B52" s="43">
        <f>SUM(B53:B59)</f>
        <v>403</v>
      </c>
      <c r="C52" s="40">
        <f aca="true" t="shared" si="20" ref="C52:V52">SUM(C53:C59)</f>
        <v>196</v>
      </c>
      <c r="D52" s="40">
        <f t="shared" si="20"/>
        <v>207</v>
      </c>
      <c r="E52" s="40">
        <f t="shared" si="3"/>
        <v>676</v>
      </c>
      <c r="F52" s="40">
        <f t="shared" si="20"/>
        <v>361</v>
      </c>
      <c r="G52" s="40">
        <f t="shared" si="20"/>
        <v>315</v>
      </c>
      <c r="H52" s="44">
        <f t="shared" si="20"/>
        <v>-273</v>
      </c>
      <c r="I52" s="43">
        <f t="shared" si="4"/>
        <v>1902</v>
      </c>
      <c r="J52" s="40">
        <f t="shared" si="20"/>
        <v>930</v>
      </c>
      <c r="K52" s="40">
        <f t="shared" si="20"/>
        <v>972</v>
      </c>
      <c r="L52" s="40">
        <f t="shared" si="5"/>
        <v>2132</v>
      </c>
      <c r="M52" s="40">
        <f t="shared" si="20"/>
        <v>1076</v>
      </c>
      <c r="N52" s="40">
        <f t="shared" si="20"/>
        <v>1056</v>
      </c>
      <c r="O52" s="44">
        <f t="shared" si="20"/>
        <v>-230</v>
      </c>
      <c r="P52" s="36">
        <f t="shared" si="20"/>
        <v>-503</v>
      </c>
      <c r="Q52" s="68">
        <f t="shared" si="6"/>
        <v>52780</v>
      </c>
      <c r="R52" s="45">
        <f t="shared" si="20"/>
        <v>25078</v>
      </c>
      <c r="S52" s="46">
        <f t="shared" si="20"/>
        <v>27702</v>
      </c>
      <c r="T52" s="68">
        <f t="shared" si="20"/>
        <v>16869</v>
      </c>
      <c r="U52" s="43">
        <f t="shared" si="20"/>
        <v>727</v>
      </c>
      <c r="V52" s="40">
        <f t="shared" si="20"/>
        <v>697</v>
      </c>
      <c r="W52" s="40">
        <f>SUM(W53:W59)</f>
        <v>30</v>
      </c>
      <c r="X52" s="41">
        <f t="shared" si="2"/>
        <v>3.128816171675855</v>
      </c>
    </row>
    <row r="53" spans="1:24" ht="15.75" customHeight="1">
      <c r="A53" s="38" t="s">
        <v>45</v>
      </c>
      <c r="B53" s="48">
        <f t="shared" si="7"/>
        <v>152</v>
      </c>
      <c r="C53" s="29">
        <v>72</v>
      </c>
      <c r="D53" s="29">
        <v>80</v>
      </c>
      <c r="E53" s="29">
        <f t="shared" si="3"/>
        <v>213</v>
      </c>
      <c r="F53" s="29">
        <v>105</v>
      </c>
      <c r="G53" s="29">
        <v>108</v>
      </c>
      <c r="H53" s="30">
        <v>-61</v>
      </c>
      <c r="I53" s="28">
        <f t="shared" si="4"/>
        <v>808</v>
      </c>
      <c r="J53" s="29">
        <v>405</v>
      </c>
      <c r="K53" s="29">
        <v>403</v>
      </c>
      <c r="L53" s="29">
        <f t="shared" si="5"/>
        <v>850</v>
      </c>
      <c r="M53" s="29">
        <v>431</v>
      </c>
      <c r="N53" s="29">
        <v>419</v>
      </c>
      <c r="O53" s="30">
        <v>-42</v>
      </c>
      <c r="P53" s="30">
        <f t="shared" si="8"/>
        <v>-103</v>
      </c>
      <c r="Q53" s="67">
        <f t="shared" si="6"/>
        <v>18758</v>
      </c>
      <c r="R53" s="31">
        <v>8952</v>
      </c>
      <c r="S53" s="32">
        <v>9806</v>
      </c>
      <c r="T53" s="67">
        <v>5729</v>
      </c>
      <c r="U53" s="28">
        <v>365</v>
      </c>
      <c r="V53" s="29">
        <v>314</v>
      </c>
      <c r="W53" s="29">
        <f aca="true" t="shared" si="21" ref="W53:W59">U53-V53</f>
        <v>51</v>
      </c>
      <c r="X53" s="33">
        <f t="shared" si="2"/>
        <v>3.2742188863676036</v>
      </c>
    </row>
    <row r="54" spans="1:24" ht="15.75" customHeight="1">
      <c r="A54" s="38" t="s">
        <v>46</v>
      </c>
      <c r="B54" s="31">
        <f t="shared" si="7"/>
        <v>71</v>
      </c>
      <c r="C54" s="29">
        <v>36</v>
      </c>
      <c r="D54" s="29">
        <v>35</v>
      </c>
      <c r="E54" s="29">
        <f t="shared" si="3"/>
        <v>119</v>
      </c>
      <c r="F54" s="29">
        <v>79</v>
      </c>
      <c r="G54" s="29">
        <v>40</v>
      </c>
      <c r="H54" s="30">
        <v>-48</v>
      </c>
      <c r="I54" s="28">
        <f t="shared" si="4"/>
        <v>333</v>
      </c>
      <c r="J54" s="29">
        <v>162</v>
      </c>
      <c r="K54" s="29">
        <v>171</v>
      </c>
      <c r="L54" s="29">
        <f t="shared" si="5"/>
        <v>324</v>
      </c>
      <c r="M54" s="29">
        <v>172</v>
      </c>
      <c r="N54" s="29">
        <v>152</v>
      </c>
      <c r="O54" s="30">
        <v>9</v>
      </c>
      <c r="P54" s="30">
        <f t="shared" si="8"/>
        <v>-39</v>
      </c>
      <c r="Q54" s="67">
        <f t="shared" si="6"/>
        <v>9784</v>
      </c>
      <c r="R54" s="31">
        <v>4677</v>
      </c>
      <c r="S54" s="32">
        <v>5107</v>
      </c>
      <c r="T54" s="67">
        <v>2921</v>
      </c>
      <c r="U54" s="28">
        <v>96</v>
      </c>
      <c r="V54" s="29">
        <v>68</v>
      </c>
      <c r="W54" s="29">
        <f t="shared" si="21"/>
        <v>28</v>
      </c>
      <c r="X54" s="33">
        <f t="shared" si="2"/>
        <v>3.3495378295104414</v>
      </c>
    </row>
    <row r="55" spans="1:24" ht="15.75" customHeight="1">
      <c r="A55" s="38" t="s">
        <v>47</v>
      </c>
      <c r="B55" s="31">
        <f t="shared" si="7"/>
        <v>59</v>
      </c>
      <c r="C55" s="29">
        <v>28</v>
      </c>
      <c r="D55" s="29">
        <v>31</v>
      </c>
      <c r="E55" s="29">
        <f t="shared" si="3"/>
        <v>100</v>
      </c>
      <c r="F55" s="29">
        <v>52</v>
      </c>
      <c r="G55" s="29">
        <v>48</v>
      </c>
      <c r="H55" s="30">
        <v>-41</v>
      </c>
      <c r="I55" s="28">
        <f t="shared" si="4"/>
        <v>156</v>
      </c>
      <c r="J55" s="29">
        <v>83</v>
      </c>
      <c r="K55" s="29">
        <v>73</v>
      </c>
      <c r="L55" s="29">
        <f t="shared" si="5"/>
        <v>214</v>
      </c>
      <c r="M55" s="29">
        <v>104</v>
      </c>
      <c r="N55" s="29">
        <v>110</v>
      </c>
      <c r="O55" s="30">
        <v>-58</v>
      </c>
      <c r="P55" s="30">
        <f t="shared" si="8"/>
        <v>-99</v>
      </c>
      <c r="Q55" s="67">
        <f t="shared" si="6"/>
        <v>6353</v>
      </c>
      <c r="R55" s="31">
        <v>3027</v>
      </c>
      <c r="S55" s="32">
        <v>3326</v>
      </c>
      <c r="T55" s="67">
        <v>2039</v>
      </c>
      <c r="U55" s="28">
        <v>46</v>
      </c>
      <c r="V55" s="29">
        <v>69</v>
      </c>
      <c r="W55" s="29">
        <f t="shared" si="21"/>
        <v>-23</v>
      </c>
      <c r="X55" s="33">
        <f t="shared" si="2"/>
        <v>3.1157430112800393</v>
      </c>
    </row>
    <row r="56" spans="1:24" ht="15.75" customHeight="1">
      <c r="A56" s="38" t="s">
        <v>48</v>
      </c>
      <c r="B56" s="31">
        <f t="shared" si="7"/>
        <v>50</v>
      </c>
      <c r="C56" s="29">
        <v>19</v>
      </c>
      <c r="D56" s="29">
        <v>31</v>
      </c>
      <c r="E56" s="29">
        <f t="shared" si="3"/>
        <v>86</v>
      </c>
      <c r="F56" s="29">
        <v>43</v>
      </c>
      <c r="G56" s="29">
        <v>43</v>
      </c>
      <c r="H56" s="30">
        <v>-36</v>
      </c>
      <c r="I56" s="28">
        <f t="shared" si="4"/>
        <v>202</v>
      </c>
      <c r="J56" s="29">
        <v>95</v>
      </c>
      <c r="K56" s="29">
        <v>107</v>
      </c>
      <c r="L56" s="29">
        <f t="shared" si="5"/>
        <v>273</v>
      </c>
      <c r="M56" s="29">
        <v>128</v>
      </c>
      <c r="N56" s="29">
        <v>145</v>
      </c>
      <c r="O56" s="30">
        <v>-71</v>
      </c>
      <c r="P56" s="30">
        <f t="shared" si="8"/>
        <v>-107</v>
      </c>
      <c r="Q56" s="67">
        <f t="shared" si="6"/>
        <v>6446</v>
      </c>
      <c r="R56" s="31">
        <v>2959</v>
      </c>
      <c r="S56" s="32">
        <v>3487</v>
      </c>
      <c r="T56" s="67">
        <v>2209</v>
      </c>
      <c r="U56" s="28">
        <v>84</v>
      </c>
      <c r="V56" s="29">
        <v>90</v>
      </c>
      <c r="W56" s="29">
        <f t="shared" si="21"/>
        <v>-6</v>
      </c>
      <c r="X56" s="33">
        <f t="shared" si="2"/>
        <v>2.9180624717066546</v>
      </c>
    </row>
    <row r="57" spans="1:24" ht="15.75" customHeight="1">
      <c r="A57" s="38" t="s">
        <v>49</v>
      </c>
      <c r="B57" s="31">
        <f t="shared" si="7"/>
        <v>8</v>
      </c>
      <c r="C57" s="29">
        <v>6</v>
      </c>
      <c r="D57" s="29">
        <v>2</v>
      </c>
      <c r="E57" s="29">
        <f t="shared" si="3"/>
        <v>34</v>
      </c>
      <c r="F57" s="29">
        <v>14</v>
      </c>
      <c r="G57" s="29">
        <v>20</v>
      </c>
      <c r="H57" s="30">
        <v>-26</v>
      </c>
      <c r="I57" s="28">
        <f t="shared" si="4"/>
        <v>83</v>
      </c>
      <c r="J57" s="29">
        <v>46</v>
      </c>
      <c r="K57" s="29">
        <v>37</v>
      </c>
      <c r="L57" s="29">
        <f t="shared" si="5"/>
        <v>77</v>
      </c>
      <c r="M57" s="29">
        <v>40</v>
      </c>
      <c r="N57" s="29">
        <v>37</v>
      </c>
      <c r="O57" s="30">
        <v>6</v>
      </c>
      <c r="P57" s="30">
        <f t="shared" si="8"/>
        <v>-20</v>
      </c>
      <c r="Q57" s="67">
        <f t="shared" si="6"/>
        <v>1900</v>
      </c>
      <c r="R57" s="31">
        <v>901</v>
      </c>
      <c r="S57" s="32">
        <v>999</v>
      </c>
      <c r="T57" s="67">
        <v>825</v>
      </c>
      <c r="U57" s="28">
        <v>37</v>
      </c>
      <c r="V57" s="29">
        <v>32</v>
      </c>
      <c r="W57" s="29">
        <f t="shared" si="21"/>
        <v>5</v>
      </c>
      <c r="X57" s="33">
        <f t="shared" si="2"/>
        <v>2.303030303030303</v>
      </c>
    </row>
    <row r="58" spans="1:24" ht="15.75" customHeight="1">
      <c r="A58" s="49" t="s">
        <v>50</v>
      </c>
      <c r="B58" s="31">
        <f t="shared" si="7"/>
        <v>58</v>
      </c>
      <c r="C58" s="29">
        <v>30</v>
      </c>
      <c r="D58" s="29">
        <v>28</v>
      </c>
      <c r="E58" s="29">
        <f t="shared" si="3"/>
        <v>91</v>
      </c>
      <c r="F58" s="29">
        <v>45</v>
      </c>
      <c r="G58" s="29">
        <v>46</v>
      </c>
      <c r="H58" s="30">
        <v>-33</v>
      </c>
      <c r="I58" s="28">
        <f t="shared" si="4"/>
        <v>237</v>
      </c>
      <c r="J58" s="29">
        <v>100</v>
      </c>
      <c r="K58" s="29">
        <v>137</v>
      </c>
      <c r="L58" s="29">
        <f t="shared" si="5"/>
        <v>314</v>
      </c>
      <c r="M58" s="29">
        <v>158</v>
      </c>
      <c r="N58" s="29">
        <v>156</v>
      </c>
      <c r="O58" s="30">
        <v>-77</v>
      </c>
      <c r="P58" s="30">
        <f t="shared" si="8"/>
        <v>-110</v>
      </c>
      <c r="Q58" s="67">
        <f t="shared" si="6"/>
        <v>8080</v>
      </c>
      <c r="R58" s="31">
        <v>3855</v>
      </c>
      <c r="S58" s="32">
        <v>4225</v>
      </c>
      <c r="T58" s="67">
        <v>2535</v>
      </c>
      <c r="U58" s="28">
        <v>74</v>
      </c>
      <c r="V58" s="29">
        <v>83</v>
      </c>
      <c r="W58" s="29">
        <f t="shared" si="21"/>
        <v>-9</v>
      </c>
      <c r="X58" s="33">
        <f t="shared" si="2"/>
        <v>3.187376725838264</v>
      </c>
    </row>
    <row r="59" spans="1:24" ht="15.75" customHeight="1">
      <c r="A59" s="49" t="s">
        <v>51</v>
      </c>
      <c r="B59" s="31">
        <f t="shared" si="7"/>
        <v>5</v>
      </c>
      <c r="C59" s="29">
        <v>5</v>
      </c>
      <c r="D59" s="29">
        <v>0</v>
      </c>
      <c r="E59" s="29">
        <f t="shared" si="3"/>
        <v>33</v>
      </c>
      <c r="F59" s="29">
        <v>23</v>
      </c>
      <c r="G59" s="29">
        <v>10</v>
      </c>
      <c r="H59" s="30">
        <v>-28</v>
      </c>
      <c r="I59" s="28">
        <f t="shared" si="4"/>
        <v>83</v>
      </c>
      <c r="J59" s="29">
        <v>39</v>
      </c>
      <c r="K59" s="29">
        <v>44</v>
      </c>
      <c r="L59" s="29">
        <f t="shared" si="5"/>
        <v>80</v>
      </c>
      <c r="M59" s="29">
        <v>43</v>
      </c>
      <c r="N59" s="29">
        <v>37</v>
      </c>
      <c r="O59" s="30">
        <v>3</v>
      </c>
      <c r="P59" s="30">
        <f t="shared" si="8"/>
        <v>-25</v>
      </c>
      <c r="Q59" s="67">
        <f t="shared" si="6"/>
        <v>1459</v>
      </c>
      <c r="R59" s="31">
        <v>707</v>
      </c>
      <c r="S59" s="32">
        <v>752</v>
      </c>
      <c r="T59" s="67">
        <v>611</v>
      </c>
      <c r="U59" s="28">
        <v>25</v>
      </c>
      <c r="V59" s="29">
        <v>41</v>
      </c>
      <c r="W59" s="29">
        <f t="shared" si="21"/>
        <v>-16</v>
      </c>
      <c r="X59" s="33">
        <f t="shared" si="2"/>
        <v>2.3878887070376433</v>
      </c>
    </row>
    <row r="60" spans="1:24" ht="15.75" customHeight="1">
      <c r="A60" s="35" t="s">
        <v>44</v>
      </c>
      <c r="B60" s="21">
        <f>SUM(B61:B68)</f>
        <v>449</v>
      </c>
      <c r="C60" s="22">
        <f aca="true" t="shared" si="22" ref="C60:V60">SUM(C61:C68)</f>
        <v>236</v>
      </c>
      <c r="D60" s="22">
        <f t="shared" si="22"/>
        <v>213</v>
      </c>
      <c r="E60" s="22">
        <f t="shared" si="3"/>
        <v>668</v>
      </c>
      <c r="F60" s="22">
        <f t="shared" si="22"/>
        <v>353</v>
      </c>
      <c r="G60" s="22">
        <f t="shared" si="22"/>
        <v>315</v>
      </c>
      <c r="H60" s="23">
        <f t="shared" si="22"/>
        <v>-219</v>
      </c>
      <c r="I60" s="21">
        <f t="shared" si="4"/>
        <v>2429</v>
      </c>
      <c r="J60" s="22">
        <f t="shared" si="22"/>
        <v>1197</v>
      </c>
      <c r="K60" s="22">
        <f t="shared" si="22"/>
        <v>1232</v>
      </c>
      <c r="L60" s="22">
        <f t="shared" si="5"/>
        <v>2574</v>
      </c>
      <c r="M60" s="22">
        <f t="shared" si="22"/>
        <v>1316</v>
      </c>
      <c r="N60" s="22">
        <f t="shared" si="22"/>
        <v>1258</v>
      </c>
      <c r="O60" s="23">
        <f t="shared" si="22"/>
        <v>-145</v>
      </c>
      <c r="P60" s="23">
        <f t="shared" si="22"/>
        <v>-364</v>
      </c>
      <c r="Q60" s="66">
        <f t="shared" si="6"/>
        <v>56380</v>
      </c>
      <c r="R60" s="24">
        <f t="shared" si="22"/>
        <v>26670</v>
      </c>
      <c r="S60" s="25">
        <f t="shared" si="22"/>
        <v>29710</v>
      </c>
      <c r="T60" s="66">
        <f t="shared" si="22"/>
        <v>18615</v>
      </c>
      <c r="U60" s="21">
        <f t="shared" si="22"/>
        <v>1009</v>
      </c>
      <c r="V60" s="22">
        <f t="shared" si="22"/>
        <v>949</v>
      </c>
      <c r="W60" s="22">
        <f>SUM(W61:W68)</f>
        <v>60</v>
      </c>
      <c r="X60" s="26">
        <f t="shared" si="2"/>
        <v>3.028740263228579</v>
      </c>
    </row>
    <row r="61" spans="1:24" ht="15.75" customHeight="1">
      <c r="A61" s="27" t="s">
        <v>37</v>
      </c>
      <c r="B61" s="28">
        <f t="shared" si="7"/>
        <v>43</v>
      </c>
      <c r="C61" s="29">
        <v>21</v>
      </c>
      <c r="D61" s="29">
        <v>22</v>
      </c>
      <c r="E61" s="29">
        <f t="shared" si="3"/>
        <v>65</v>
      </c>
      <c r="F61" s="29">
        <v>25</v>
      </c>
      <c r="G61" s="29">
        <v>40</v>
      </c>
      <c r="H61" s="30">
        <v>-22</v>
      </c>
      <c r="I61" s="28">
        <f t="shared" si="4"/>
        <v>190</v>
      </c>
      <c r="J61" s="29">
        <v>90</v>
      </c>
      <c r="K61" s="29">
        <v>100</v>
      </c>
      <c r="L61" s="29">
        <f t="shared" si="5"/>
        <v>165</v>
      </c>
      <c r="M61" s="29">
        <v>93</v>
      </c>
      <c r="N61" s="29">
        <v>72</v>
      </c>
      <c r="O61" s="30">
        <v>25</v>
      </c>
      <c r="P61" s="30">
        <f t="shared" si="8"/>
        <v>3</v>
      </c>
      <c r="Q61" s="67">
        <f t="shared" si="6"/>
        <v>5040</v>
      </c>
      <c r="R61" s="31">
        <v>2332</v>
      </c>
      <c r="S61" s="32">
        <v>2708</v>
      </c>
      <c r="T61" s="67">
        <v>1546</v>
      </c>
      <c r="U61" s="28">
        <v>38</v>
      </c>
      <c r="V61" s="29">
        <v>28</v>
      </c>
      <c r="W61" s="29">
        <f aca="true" t="shared" si="23" ref="W61:W68">U61-V61</f>
        <v>10</v>
      </c>
      <c r="X61" s="33">
        <f t="shared" si="2"/>
        <v>3.260025873221216</v>
      </c>
    </row>
    <row r="62" spans="1:24" ht="13.5">
      <c r="A62" s="27" t="s">
        <v>38</v>
      </c>
      <c r="B62" s="28">
        <f t="shared" si="7"/>
        <v>60</v>
      </c>
      <c r="C62" s="29">
        <v>35</v>
      </c>
      <c r="D62" s="29">
        <v>25</v>
      </c>
      <c r="E62" s="29">
        <f t="shared" si="3"/>
        <v>72</v>
      </c>
      <c r="F62" s="29">
        <v>33</v>
      </c>
      <c r="G62" s="29">
        <v>39</v>
      </c>
      <c r="H62" s="30">
        <v>-12</v>
      </c>
      <c r="I62" s="28">
        <f t="shared" si="4"/>
        <v>218</v>
      </c>
      <c r="J62" s="29">
        <v>112</v>
      </c>
      <c r="K62" s="29">
        <v>106</v>
      </c>
      <c r="L62" s="29">
        <f t="shared" si="5"/>
        <v>203</v>
      </c>
      <c r="M62" s="29">
        <v>105</v>
      </c>
      <c r="N62" s="29">
        <v>98</v>
      </c>
      <c r="O62" s="30">
        <v>15</v>
      </c>
      <c r="P62" s="30">
        <f t="shared" si="8"/>
        <v>3</v>
      </c>
      <c r="Q62" s="67">
        <f t="shared" si="6"/>
        <v>6317</v>
      </c>
      <c r="R62" s="31">
        <v>3044</v>
      </c>
      <c r="S62" s="32">
        <v>3273</v>
      </c>
      <c r="T62" s="67">
        <v>1851</v>
      </c>
      <c r="U62" s="28">
        <v>101</v>
      </c>
      <c r="V62" s="29">
        <v>68</v>
      </c>
      <c r="W62" s="29">
        <f t="shared" si="23"/>
        <v>33</v>
      </c>
      <c r="X62" s="33">
        <f t="shared" si="2"/>
        <v>3.4127498649378714</v>
      </c>
    </row>
    <row r="63" spans="1:24" ht="13.5">
      <c r="A63" s="27" t="s">
        <v>39</v>
      </c>
      <c r="B63" s="28">
        <f t="shared" si="7"/>
        <v>160</v>
      </c>
      <c r="C63" s="29">
        <v>80</v>
      </c>
      <c r="D63" s="29">
        <v>80</v>
      </c>
      <c r="E63" s="29">
        <f t="shared" si="3"/>
        <v>214</v>
      </c>
      <c r="F63" s="29">
        <v>120</v>
      </c>
      <c r="G63" s="29">
        <v>94</v>
      </c>
      <c r="H63" s="30">
        <v>-54</v>
      </c>
      <c r="I63" s="28">
        <f t="shared" si="4"/>
        <v>901</v>
      </c>
      <c r="J63" s="29">
        <v>448</v>
      </c>
      <c r="K63" s="29">
        <v>453</v>
      </c>
      <c r="L63" s="29">
        <f t="shared" si="5"/>
        <v>988</v>
      </c>
      <c r="M63" s="29">
        <v>513</v>
      </c>
      <c r="N63" s="29">
        <v>475</v>
      </c>
      <c r="O63" s="30">
        <v>-87</v>
      </c>
      <c r="P63" s="30">
        <f t="shared" si="8"/>
        <v>-141</v>
      </c>
      <c r="Q63" s="67">
        <f t="shared" si="6"/>
        <v>18716</v>
      </c>
      <c r="R63" s="31">
        <v>8820</v>
      </c>
      <c r="S63" s="32">
        <v>9896</v>
      </c>
      <c r="T63" s="67">
        <v>6441</v>
      </c>
      <c r="U63" s="28">
        <v>483</v>
      </c>
      <c r="V63" s="29">
        <v>474</v>
      </c>
      <c r="W63" s="29">
        <f t="shared" si="23"/>
        <v>9</v>
      </c>
      <c r="X63" s="33">
        <f t="shared" si="2"/>
        <v>2.9057599751591368</v>
      </c>
    </row>
    <row r="64" spans="1:24" ht="13.5">
      <c r="A64" s="27" t="s">
        <v>40</v>
      </c>
      <c r="B64" s="28">
        <f t="shared" si="7"/>
        <v>27</v>
      </c>
      <c r="C64" s="29">
        <v>13</v>
      </c>
      <c r="D64" s="29">
        <v>14</v>
      </c>
      <c r="E64" s="29">
        <f t="shared" si="3"/>
        <v>75</v>
      </c>
      <c r="F64" s="29">
        <v>39</v>
      </c>
      <c r="G64" s="29">
        <v>36</v>
      </c>
      <c r="H64" s="30">
        <v>-48</v>
      </c>
      <c r="I64" s="28">
        <f t="shared" si="4"/>
        <v>201</v>
      </c>
      <c r="J64" s="29">
        <v>105</v>
      </c>
      <c r="K64" s="29">
        <v>96</v>
      </c>
      <c r="L64" s="29">
        <f t="shared" si="5"/>
        <v>226</v>
      </c>
      <c r="M64" s="29">
        <v>119</v>
      </c>
      <c r="N64" s="29">
        <v>107</v>
      </c>
      <c r="O64" s="30">
        <v>-25</v>
      </c>
      <c r="P64" s="30">
        <f t="shared" si="8"/>
        <v>-73</v>
      </c>
      <c r="Q64" s="67">
        <f t="shared" si="6"/>
        <v>6173</v>
      </c>
      <c r="R64" s="31">
        <v>2953</v>
      </c>
      <c r="S64" s="32">
        <v>3220</v>
      </c>
      <c r="T64" s="67">
        <v>2054</v>
      </c>
      <c r="U64" s="28">
        <v>59</v>
      </c>
      <c r="V64" s="29">
        <v>67</v>
      </c>
      <c r="W64" s="29">
        <f t="shared" si="23"/>
        <v>-8</v>
      </c>
      <c r="X64" s="33">
        <f t="shared" si="2"/>
        <v>3.005355404089581</v>
      </c>
    </row>
    <row r="65" spans="1:24" ht="13.5">
      <c r="A65" s="27" t="s">
        <v>41</v>
      </c>
      <c r="B65" s="28">
        <f t="shared" si="7"/>
        <v>40</v>
      </c>
      <c r="C65" s="29">
        <v>22</v>
      </c>
      <c r="D65" s="29">
        <v>18</v>
      </c>
      <c r="E65" s="29">
        <f t="shared" si="3"/>
        <v>86</v>
      </c>
      <c r="F65" s="29">
        <v>49</v>
      </c>
      <c r="G65" s="29">
        <v>37</v>
      </c>
      <c r="H65" s="30">
        <v>-46</v>
      </c>
      <c r="I65" s="28">
        <f t="shared" si="4"/>
        <v>240</v>
      </c>
      <c r="J65" s="29">
        <v>130</v>
      </c>
      <c r="K65" s="29">
        <v>110</v>
      </c>
      <c r="L65" s="29">
        <f t="shared" si="5"/>
        <v>275</v>
      </c>
      <c r="M65" s="29">
        <v>144</v>
      </c>
      <c r="N65" s="29">
        <v>131</v>
      </c>
      <c r="O65" s="30">
        <v>-35</v>
      </c>
      <c r="P65" s="30">
        <f t="shared" si="8"/>
        <v>-81</v>
      </c>
      <c r="Q65" s="67">
        <f t="shared" si="6"/>
        <v>5583</v>
      </c>
      <c r="R65" s="31">
        <v>2613</v>
      </c>
      <c r="S65" s="32">
        <v>2970</v>
      </c>
      <c r="T65" s="67">
        <v>1783</v>
      </c>
      <c r="U65" s="28">
        <v>45</v>
      </c>
      <c r="V65" s="29">
        <v>45</v>
      </c>
      <c r="W65" s="29">
        <f t="shared" si="23"/>
        <v>0</v>
      </c>
      <c r="X65" s="33">
        <f t="shared" si="2"/>
        <v>3.131239484015704</v>
      </c>
    </row>
    <row r="66" spans="1:24" ht="13.5">
      <c r="A66" s="27" t="s">
        <v>42</v>
      </c>
      <c r="B66" s="28">
        <f t="shared" si="7"/>
        <v>89</v>
      </c>
      <c r="C66" s="29">
        <v>51</v>
      </c>
      <c r="D66" s="29">
        <v>38</v>
      </c>
      <c r="E66" s="29">
        <f t="shared" si="3"/>
        <v>87</v>
      </c>
      <c r="F66" s="29">
        <v>45</v>
      </c>
      <c r="G66" s="29">
        <v>42</v>
      </c>
      <c r="H66" s="30">
        <v>2</v>
      </c>
      <c r="I66" s="28">
        <f t="shared" si="4"/>
        <v>450</v>
      </c>
      <c r="J66" s="29">
        <v>199</v>
      </c>
      <c r="K66" s="29">
        <v>251</v>
      </c>
      <c r="L66" s="29">
        <f t="shared" si="5"/>
        <v>440</v>
      </c>
      <c r="M66" s="29">
        <v>208</v>
      </c>
      <c r="N66" s="29">
        <v>232</v>
      </c>
      <c r="O66" s="30">
        <v>10</v>
      </c>
      <c r="P66" s="30">
        <f t="shared" si="8"/>
        <v>12</v>
      </c>
      <c r="Q66" s="67">
        <f t="shared" si="6"/>
        <v>9796</v>
      </c>
      <c r="R66" s="31">
        <v>4621</v>
      </c>
      <c r="S66" s="32">
        <v>5175</v>
      </c>
      <c r="T66" s="67">
        <v>2997</v>
      </c>
      <c r="U66" s="28">
        <v>179</v>
      </c>
      <c r="V66" s="29">
        <v>155</v>
      </c>
      <c r="W66" s="29">
        <f t="shared" si="23"/>
        <v>24</v>
      </c>
      <c r="X66" s="33">
        <f t="shared" si="2"/>
        <v>3.268601935268602</v>
      </c>
    </row>
    <row r="67" spans="1:24" ht="13.5">
      <c r="A67" s="27" t="s">
        <v>43</v>
      </c>
      <c r="B67" s="28">
        <f t="shared" si="7"/>
        <v>20</v>
      </c>
      <c r="C67" s="29">
        <v>8</v>
      </c>
      <c r="D67" s="29">
        <v>12</v>
      </c>
      <c r="E67" s="29">
        <f t="shared" si="3"/>
        <v>35</v>
      </c>
      <c r="F67" s="29">
        <v>21</v>
      </c>
      <c r="G67" s="29">
        <v>14</v>
      </c>
      <c r="H67" s="30">
        <v>-15</v>
      </c>
      <c r="I67" s="28">
        <f t="shared" si="4"/>
        <v>98</v>
      </c>
      <c r="J67" s="29">
        <v>53</v>
      </c>
      <c r="K67" s="29">
        <v>45</v>
      </c>
      <c r="L67" s="29">
        <f t="shared" si="5"/>
        <v>153</v>
      </c>
      <c r="M67" s="29">
        <v>76</v>
      </c>
      <c r="N67" s="29">
        <v>77</v>
      </c>
      <c r="O67" s="30">
        <v>-55</v>
      </c>
      <c r="P67" s="30">
        <f t="shared" si="8"/>
        <v>-70</v>
      </c>
      <c r="Q67" s="67">
        <f t="shared" si="6"/>
        <v>2634</v>
      </c>
      <c r="R67" s="31">
        <v>1288</v>
      </c>
      <c r="S67" s="32">
        <v>1346</v>
      </c>
      <c r="T67" s="67">
        <v>1105</v>
      </c>
      <c r="U67" s="28">
        <v>51</v>
      </c>
      <c r="V67" s="29">
        <v>68</v>
      </c>
      <c r="W67" s="29">
        <f t="shared" si="23"/>
        <v>-17</v>
      </c>
      <c r="X67" s="33">
        <f t="shared" si="2"/>
        <v>2.383710407239819</v>
      </c>
    </row>
    <row r="68" spans="1:24" ht="14.25" thickBot="1">
      <c r="A68" s="50" t="s">
        <v>87</v>
      </c>
      <c r="B68" s="51">
        <f t="shared" si="7"/>
        <v>10</v>
      </c>
      <c r="C68" s="52">
        <v>6</v>
      </c>
      <c r="D68" s="52">
        <v>4</v>
      </c>
      <c r="E68" s="52">
        <f t="shared" si="3"/>
        <v>34</v>
      </c>
      <c r="F68" s="52">
        <v>21</v>
      </c>
      <c r="G68" s="52">
        <v>13</v>
      </c>
      <c r="H68" s="53">
        <v>-24</v>
      </c>
      <c r="I68" s="51">
        <f t="shared" si="4"/>
        <v>131</v>
      </c>
      <c r="J68" s="52">
        <v>60</v>
      </c>
      <c r="K68" s="52">
        <v>71</v>
      </c>
      <c r="L68" s="52">
        <f t="shared" si="5"/>
        <v>124</v>
      </c>
      <c r="M68" s="52">
        <v>58</v>
      </c>
      <c r="N68" s="52">
        <v>66</v>
      </c>
      <c r="O68" s="53">
        <v>7</v>
      </c>
      <c r="P68" s="54">
        <f t="shared" si="8"/>
        <v>-17</v>
      </c>
      <c r="Q68" s="69">
        <f t="shared" si="6"/>
        <v>2121</v>
      </c>
      <c r="R68" s="55">
        <v>999</v>
      </c>
      <c r="S68" s="56">
        <v>1122</v>
      </c>
      <c r="T68" s="69">
        <v>838</v>
      </c>
      <c r="U68" s="51">
        <v>53</v>
      </c>
      <c r="V68" s="52">
        <v>44</v>
      </c>
      <c r="W68" s="52">
        <f t="shared" si="23"/>
        <v>9</v>
      </c>
      <c r="X68" s="57">
        <f t="shared" si="2"/>
        <v>2.5310262529832936</v>
      </c>
    </row>
    <row r="69" ht="13.5">
      <c r="U69" s="58" t="s">
        <v>83</v>
      </c>
    </row>
    <row r="70" ht="13.5">
      <c r="B70" s="4" t="s">
        <v>85</v>
      </c>
    </row>
    <row r="73" spans="9:20" ht="13.5">
      <c r="I73" s="59"/>
      <c r="J73" s="59"/>
      <c r="K73" s="59"/>
      <c r="L73" s="59"/>
      <c r="M73" s="59"/>
      <c r="N73" s="59"/>
      <c r="Q73" s="59"/>
      <c r="R73" s="59"/>
      <c r="S73" s="59"/>
      <c r="T73" s="59"/>
    </row>
    <row r="74" spans="9:19" ht="13.5">
      <c r="I74" s="59"/>
      <c r="J74" s="59"/>
      <c r="K74" s="59"/>
      <c r="L74" s="59"/>
      <c r="M74" s="59"/>
      <c r="N74" s="59"/>
      <c r="Q74" s="59"/>
      <c r="S74" s="59"/>
    </row>
    <row r="75" spans="8:21" ht="13.5">
      <c r="H75" s="59"/>
      <c r="I75" s="59"/>
      <c r="J75" s="59"/>
      <c r="K75" s="59"/>
      <c r="L75" s="59"/>
      <c r="M75" s="59"/>
      <c r="N75" s="59"/>
      <c r="O75" s="59"/>
      <c r="Q75" s="59"/>
      <c r="R75" s="59"/>
      <c r="S75" s="59"/>
      <c r="T75" s="59"/>
      <c r="U75" s="59"/>
    </row>
    <row r="76" spans="9:20" ht="13.5">
      <c r="I76" s="59"/>
      <c r="J76" s="59"/>
      <c r="K76" s="59"/>
      <c r="L76" s="59"/>
      <c r="M76" s="59"/>
      <c r="N76" s="59"/>
      <c r="O76" s="59"/>
      <c r="Q76" s="59"/>
      <c r="R76" s="59"/>
      <c r="S76" s="59"/>
      <c r="T76" s="59"/>
    </row>
    <row r="77" spans="9:19" ht="13.5">
      <c r="I77" s="59"/>
      <c r="J77" s="59"/>
      <c r="K77" s="59"/>
      <c r="L77" s="59"/>
      <c r="M77" s="59"/>
      <c r="N77" s="59"/>
      <c r="O77" s="59"/>
      <c r="Q77" s="59"/>
      <c r="R77" s="59"/>
      <c r="S77" s="59"/>
    </row>
    <row r="78" spans="9:20" ht="13.5">
      <c r="I78" s="59"/>
      <c r="J78" s="59"/>
      <c r="K78" s="59"/>
      <c r="L78" s="59"/>
      <c r="M78" s="59"/>
      <c r="N78" s="59"/>
      <c r="O78" s="59"/>
      <c r="Q78" s="59"/>
      <c r="R78" s="59"/>
      <c r="S78" s="59"/>
      <c r="T78" s="59"/>
    </row>
    <row r="79" spans="9:20" ht="13.5">
      <c r="I79" s="59"/>
      <c r="J79" s="59"/>
      <c r="K79" s="59"/>
      <c r="L79" s="59"/>
      <c r="M79" s="59"/>
      <c r="N79" s="59"/>
      <c r="O79" s="59"/>
      <c r="Q79" s="59"/>
      <c r="R79" s="59"/>
      <c r="S79" s="59"/>
      <c r="T79" s="59"/>
    </row>
    <row r="80" spans="9:20" ht="13.5">
      <c r="I80" s="59"/>
      <c r="J80" s="59"/>
      <c r="K80" s="59"/>
      <c r="L80" s="59"/>
      <c r="M80" s="59"/>
      <c r="N80" s="59"/>
      <c r="P80" s="59"/>
      <c r="Q80" s="59"/>
      <c r="R80" s="59"/>
      <c r="S80" s="59"/>
      <c r="T80" s="59"/>
    </row>
    <row r="81" spans="10:20" ht="13.5">
      <c r="J81" s="59"/>
      <c r="K81" s="59"/>
      <c r="L81" s="59"/>
      <c r="M81" s="59"/>
      <c r="N81" s="59"/>
      <c r="O81" s="59"/>
      <c r="Q81" s="59"/>
      <c r="R81" s="59"/>
      <c r="S81" s="59"/>
      <c r="T81" s="59"/>
    </row>
    <row r="82" spans="17:20" ht="13.5">
      <c r="Q82" s="59"/>
      <c r="R82" s="59"/>
      <c r="S82" s="59"/>
      <c r="T82" s="59"/>
    </row>
    <row r="83" spans="17:20" ht="13.5">
      <c r="Q83" s="59"/>
      <c r="R83" s="59"/>
      <c r="S83" s="59"/>
      <c r="T83" s="59"/>
    </row>
    <row r="84" spans="8:20" ht="13.5">
      <c r="H84" s="59"/>
      <c r="I84" s="59"/>
      <c r="L84" s="59"/>
      <c r="Q84" s="59"/>
      <c r="R84" s="59"/>
      <c r="S84" s="59"/>
      <c r="T84" s="59"/>
    </row>
    <row r="85" spans="8:20" ht="13.5">
      <c r="H85" s="59"/>
      <c r="I85" s="59"/>
      <c r="L85" s="59"/>
      <c r="Q85" s="59"/>
      <c r="R85" s="59"/>
      <c r="S85" s="59"/>
      <c r="T85" s="59"/>
    </row>
    <row r="86" spans="9:20" ht="13.5">
      <c r="I86" s="59"/>
      <c r="J86" s="59"/>
      <c r="O86" s="59"/>
      <c r="P86" s="59"/>
      <c r="Q86" s="59"/>
      <c r="R86" s="59"/>
      <c r="S86" s="59"/>
      <c r="T86" s="59"/>
    </row>
    <row r="87" spans="8:20" ht="13.5">
      <c r="H87" s="59"/>
      <c r="I87" s="59"/>
      <c r="L87" s="59"/>
      <c r="Q87" s="59"/>
      <c r="R87" s="59"/>
      <c r="S87" s="59"/>
      <c r="T87" s="59"/>
    </row>
    <row r="88" spans="9:20" ht="13.5">
      <c r="I88" s="59"/>
      <c r="L88" s="59"/>
      <c r="Q88" s="59"/>
      <c r="R88" s="59"/>
      <c r="S88" s="59"/>
      <c r="T88" s="59"/>
    </row>
    <row r="89" spans="10:20" ht="13.5">
      <c r="J89" s="59"/>
      <c r="Q89" s="59"/>
      <c r="R89" s="59"/>
      <c r="S89" s="59"/>
      <c r="T89" s="59"/>
    </row>
    <row r="90" spans="17:20" ht="13.5">
      <c r="Q90" s="59"/>
      <c r="R90" s="59"/>
      <c r="S90" s="59"/>
      <c r="T90" s="59"/>
    </row>
    <row r="91" spans="17:20" ht="13.5">
      <c r="Q91" s="59"/>
      <c r="R91" s="59"/>
      <c r="S91" s="59"/>
      <c r="T91" s="59"/>
    </row>
    <row r="92" spans="17:19" ht="13.5">
      <c r="Q92" s="59"/>
      <c r="R92" s="59"/>
      <c r="S92" s="59"/>
    </row>
    <row r="93" spans="8:21" ht="13.5">
      <c r="H93" s="59"/>
      <c r="I93" s="59"/>
      <c r="Q93" s="59"/>
      <c r="R93" s="59"/>
      <c r="S93" s="59"/>
      <c r="T93" s="59"/>
      <c r="U93" s="59"/>
    </row>
    <row r="94" spans="12:19" ht="13.5">
      <c r="L94" s="59"/>
      <c r="Q94" s="59"/>
      <c r="R94" s="59"/>
      <c r="S94" s="59"/>
    </row>
    <row r="95" spans="9:23" ht="13.5">
      <c r="I95" s="59"/>
      <c r="L95" s="59"/>
      <c r="Q95" s="59"/>
      <c r="R95" s="59"/>
      <c r="S95" s="59"/>
      <c r="T95" s="59"/>
      <c r="W95" s="59"/>
    </row>
    <row r="96" spans="12:20" ht="13.5">
      <c r="L96" s="59"/>
      <c r="Q96" s="59"/>
      <c r="R96" s="59"/>
      <c r="S96" s="59"/>
      <c r="T96" s="59"/>
    </row>
    <row r="97" spans="9:20" ht="13.5">
      <c r="I97" s="59"/>
      <c r="Q97" s="59"/>
      <c r="R97" s="59"/>
      <c r="S97" s="59"/>
      <c r="T97" s="59"/>
    </row>
    <row r="98" spans="17:20" ht="13.5">
      <c r="Q98" s="59"/>
      <c r="R98" s="59"/>
      <c r="S98" s="59"/>
      <c r="T98" s="59"/>
    </row>
    <row r="99" spans="17:20" ht="13.5">
      <c r="Q99" s="59"/>
      <c r="R99" s="59"/>
      <c r="S99" s="59"/>
      <c r="T99" s="59"/>
    </row>
    <row r="100" spans="17:20" ht="13.5">
      <c r="Q100" s="59"/>
      <c r="R100" s="59"/>
      <c r="S100" s="59"/>
      <c r="T100" s="59"/>
    </row>
    <row r="101" spans="9:20" ht="13.5">
      <c r="I101" s="59"/>
      <c r="J101" s="59"/>
      <c r="L101" s="59"/>
      <c r="M101" s="59"/>
      <c r="N101" s="59"/>
      <c r="Q101" s="59"/>
      <c r="R101" s="59"/>
      <c r="S101" s="59"/>
      <c r="T101" s="59"/>
    </row>
    <row r="102" spans="9:20" ht="13.5">
      <c r="I102" s="59"/>
      <c r="J102" s="59"/>
      <c r="K102" s="59"/>
      <c r="L102" s="59"/>
      <c r="M102" s="59"/>
      <c r="N102" s="59"/>
      <c r="R102" s="59"/>
      <c r="S102" s="59"/>
      <c r="T102" s="60"/>
    </row>
    <row r="103" spans="9:20" ht="13.5">
      <c r="I103" s="59"/>
      <c r="J103" s="59"/>
      <c r="K103" s="59"/>
      <c r="L103" s="59"/>
      <c r="M103" s="59"/>
      <c r="N103" s="59"/>
      <c r="Q103" s="59"/>
      <c r="R103" s="59"/>
      <c r="S103" s="59"/>
      <c r="T103" s="59"/>
    </row>
    <row r="104" spans="9:20" ht="13.5">
      <c r="I104" s="59"/>
      <c r="J104" s="59"/>
      <c r="K104" s="59"/>
      <c r="L104" s="59"/>
      <c r="M104" s="59"/>
      <c r="N104" s="59"/>
      <c r="O104" s="59"/>
      <c r="Q104" s="59"/>
      <c r="R104" s="59"/>
      <c r="S104" s="59"/>
      <c r="T104" s="59"/>
    </row>
    <row r="105" spans="9:21" ht="13.5">
      <c r="I105" s="59"/>
      <c r="L105" s="59"/>
      <c r="Q105" s="61"/>
      <c r="R105" s="59"/>
      <c r="S105" s="59"/>
      <c r="T105" s="59"/>
      <c r="U105" s="59"/>
    </row>
    <row r="106" spans="12:21" ht="13.5">
      <c r="L106" s="59"/>
      <c r="Q106" s="59"/>
      <c r="R106" s="59"/>
      <c r="S106" s="59"/>
      <c r="T106" s="59"/>
      <c r="U106" s="59"/>
    </row>
    <row r="107" spans="10:20" ht="13.5">
      <c r="J107" s="59"/>
      <c r="M107" s="59"/>
      <c r="Q107" s="59"/>
      <c r="R107" s="59"/>
      <c r="S107" s="59"/>
      <c r="T107" s="59"/>
    </row>
    <row r="108" spans="8:20" ht="13.5">
      <c r="H108" s="59"/>
      <c r="Q108" s="59"/>
      <c r="R108" s="59"/>
      <c r="S108" s="59"/>
      <c r="T108" s="59"/>
    </row>
    <row r="109" spans="8:20" ht="13.5">
      <c r="H109" s="59"/>
      <c r="Q109" s="59"/>
      <c r="R109" s="59"/>
      <c r="S109" s="59"/>
      <c r="T109" s="59"/>
    </row>
    <row r="110" spans="8:20" ht="13.5">
      <c r="H110" s="59"/>
      <c r="Q110" s="59"/>
      <c r="R110" s="59"/>
      <c r="S110" s="59"/>
      <c r="T110" s="59"/>
    </row>
    <row r="111" spans="8:20" ht="13.5">
      <c r="H111" s="59"/>
      <c r="N111" s="62"/>
      <c r="O111" s="63"/>
      <c r="Q111" s="59"/>
      <c r="R111" s="59"/>
      <c r="S111" s="59"/>
      <c r="T111" s="59"/>
    </row>
    <row r="112" spans="12:20" ht="13.5">
      <c r="L112" s="59"/>
      <c r="N112" s="62"/>
      <c r="O112" s="63"/>
      <c r="Q112" s="59"/>
      <c r="R112" s="59"/>
      <c r="S112" s="59"/>
      <c r="T112" s="59"/>
    </row>
    <row r="113" spans="12:21" ht="13.5">
      <c r="L113" s="59"/>
      <c r="R113" s="59"/>
      <c r="S113" s="59"/>
      <c r="T113" s="59"/>
      <c r="U113" s="59"/>
    </row>
    <row r="114" spans="9:20" ht="13.5">
      <c r="I114" s="59"/>
      <c r="Q114" s="59"/>
      <c r="R114" s="59"/>
      <c r="S114" s="59"/>
      <c r="T114" s="59"/>
    </row>
    <row r="115" spans="8:21" ht="13.5">
      <c r="H115" s="59"/>
      <c r="I115" s="59"/>
      <c r="L115" s="59"/>
      <c r="O115" s="59"/>
      <c r="Q115" s="59"/>
      <c r="R115" s="59"/>
      <c r="S115" s="59"/>
      <c r="T115" s="59"/>
      <c r="U115" s="59"/>
    </row>
    <row r="116" spans="9:20" ht="13.5">
      <c r="I116" s="59"/>
      <c r="L116" s="59"/>
      <c r="Q116" s="59"/>
      <c r="R116" s="59"/>
      <c r="S116" s="59"/>
      <c r="T116" s="59"/>
    </row>
    <row r="117" spans="8:21" ht="13.5">
      <c r="H117" s="59"/>
      <c r="O117" s="59"/>
      <c r="P117" s="59"/>
      <c r="R117" s="59"/>
      <c r="S117" s="59"/>
      <c r="T117" s="59"/>
      <c r="U117" s="59"/>
    </row>
    <row r="118" spans="8:21" ht="13.5">
      <c r="H118" s="59"/>
      <c r="I118" s="59"/>
      <c r="L118" s="59"/>
      <c r="R118" s="59"/>
      <c r="S118" s="59"/>
      <c r="T118" s="59"/>
      <c r="U118" s="59"/>
    </row>
    <row r="119" spans="9:21" ht="13.5">
      <c r="I119" s="59"/>
      <c r="K119" s="59"/>
      <c r="L119" s="59"/>
      <c r="M119" s="59"/>
      <c r="N119" s="59"/>
      <c r="Q119" s="59"/>
      <c r="R119" s="59"/>
      <c r="S119" s="59"/>
      <c r="T119" s="59"/>
      <c r="U119" s="59"/>
    </row>
    <row r="120" spans="17:20" ht="13.5">
      <c r="Q120" s="59"/>
      <c r="R120" s="59"/>
      <c r="S120" s="59"/>
      <c r="T120" s="59"/>
    </row>
    <row r="121" spans="9:21" ht="13.5">
      <c r="I121" s="59"/>
      <c r="J121" s="59"/>
      <c r="M121" s="59"/>
      <c r="N121" s="59"/>
      <c r="O121" s="59"/>
      <c r="Q121" s="59"/>
      <c r="R121" s="59"/>
      <c r="S121" s="59"/>
      <c r="T121" s="59"/>
      <c r="U121" s="59"/>
    </row>
    <row r="122" spans="16:21" ht="13.5">
      <c r="P122" s="59"/>
      <c r="Q122" s="59"/>
      <c r="R122" s="59"/>
      <c r="S122" s="59"/>
      <c r="T122" s="59"/>
      <c r="U122" s="59"/>
    </row>
    <row r="123" spans="16:21" ht="13.5">
      <c r="P123" s="59"/>
      <c r="Q123" s="59"/>
      <c r="R123" s="59"/>
      <c r="S123" s="59"/>
      <c r="T123" s="59"/>
      <c r="U123" s="59"/>
    </row>
    <row r="124" spans="9:21" ht="13.5">
      <c r="I124" s="59"/>
      <c r="L124" s="59"/>
      <c r="N124" s="59"/>
      <c r="S124" s="59"/>
      <c r="T124" s="59"/>
      <c r="U124" s="59"/>
    </row>
    <row r="125" spans="9:20" ht="13.5">
      <c r="I125" s="59"/>
      <c r="J125" s="59"/>
      <c r="L125" s="59"/>
      <c r="N125" s="59"/>
      <c r="Q125" s="59"/>
      <c r="R125" s="59"/>
      <c r="S125" s="59"/>
      <c r="T125" s="59"/>
    </row>
    <row r="126" spans="17:19" ht="13.5">
      <c r="Q126" s="59"/>
      <c r="R126" s="59"/>
      <c r="S126" s="59"/>
    </row>
    <row r="127" spans="8:21" ht="13.5">
      <c r="H127" s="59"/>
      <c r="I127" s="59"/>
      <c r="J127" s="59"/>
      <c r="K127" s="59"/>
      <c r="L127" s="59"/>
      <c r="N127" s="59"/>
      <c r="Q127" s="59"/>
      <c r="R127" s="59"/>
      <c r="S127" s="59"/>
      <c r="T127" s="59"/>
      <c r="U127" s="59"/>
    </row>
    <row r="128" spans="8:20" ht="13.5">
      <c r="H128" s="59"/>
      <c r="N128" s="59"/>
      <c r="Q128" s="59"/>
      <c r="R128" s="59"/>
      <c r="S128" s="59"/>
      <c r="T128" s="59"/>
    </row>
    <row r="129" spans="9:20" ht="13.5">
      <c r="I129" s="59"/>
      <c r="J129" s="59"/>
      <c r="L129" s="59"/>
      <c r="M129" s="59"/>
      <c r="N129" s="59"/>
      <c r="Q129" s="59"/>
      <c r="R129" s="59"/>
      <c r="S129" s="59"/>
      <c r="T129" s="59"/>
    </row>
    <row r="130" spans="8:21" ht="13.5">
      <c r="H130" s="59"/>
      <c r="O130" s="59"/>
      <c r="R130" s="59"/>
      <c r="S130" s="59"/>
      <c r="T130" s="59"/>
      <c r="U130" s="59"/>
    </row>
    <row r="131" spans="17:20" ht="13.5">
      <c r="Q131" s="59"/>
      <c r="R131" s="59"/>
      <c r="S131" s="59"/>
      <c r="T131" s="59"/>
    </row>
    <row r="132" spans="13:20" ht="13.5">
      <c r="M132" s="59"/>
      <c r="Q132" s="59"/>
      <c r="R132" s="59"/>
      <c r="S132" s="59"/>
      <c r="T132" s="64"/>
    </row>
    <row r="133" spans="17:21" ht="13.5">
      <c r="Q133" s="61"/>
      <c r="R133" s="59"/>
      <c r="S133" s="59"/>
      <c r="T133" s="59"/>
      <c r="U133" s="59"/>
    </row>
    <row r="134" spans="15:20" ht="13.5">
      <c r="O134" s="59"/>
      <c r="Q134" s="59"/>
      <c r="R134" s="59"/>
      <c r="T134" s="59"/>
    </row>
    <row r="135" spans="17:19" ht="13.5">
      <c r="Q135" s="59"/>
      <c r="S135" s="59"/>
    </row>
    <row r="136" spans="18:20" ht="13.5">
      <c r="R136" s="59"/>
      <c r="T136" s="59"/>
    </row>
    <row r="137" spans="18:20" ht="13.5">
      <c r="R137" s="59"/>
      <c r="T137" s="59"/>
    </row>
    <row r="140" ht="13.5">
      <c r="J140" s="59"/>
    </row>
    <row r="141" ht="13.5">
      <c r="J141" s="59"/>
    </row>
    <row r="143" spans="9:13" ht="13.5">
      <c r="I143" s="59"/>
      <c r="M143" s="59"/>
    </row>
    <row r="144" ht="13.5">
      <c r="I144" s="59"/>
    </row>
    <row r="149" spans="9:12" ht="13.5">
      <c r="I149" s="59"/>
      <c r="L149" s="59"/>
    </row>
    <row r="152" ht="13.5">
      <c r="L152" s="59"/>
    </row>
    <row r="160" ht="13.5">
      <c r="L160" s="59"/>
    </row>
    <row r="167" spans="9:12" ht="13.5">
      <c r="I167" s="59"/>
      <c r="J167" s="59"/>
      <c r="K167" s="59"/>
      <c r="L167" s="59"/>
    </row>
    <row r="169" ht="13.5">
      <c r="L169" s="59"/>
    </row>
    <row r="170" ht="13.5">
      <c r="L170" s="59"/>
    </row>
    <row r="178" ht="13.5">
      <c r="L178" s="59"/>
    </row>
    <row r="191" ht="13.5">
      <c r="I191" s="59"/>
    </row>
    <row r="202" ht="13.5">
      <c r="D202" s="59"/>
    </row>
    <row r="204" ht="13.5">
      <c r="D204" s="59"/>
    </row>
    <row r="205" ht="13.5">
      <c r="C205" s="59"/>
    </row>
    <row r="206" spans="3:4" ht="13.5">
      <c r="C206" s="59"/>
      <c r="D206" s="59"/>
    </row>
    <row r="207" ht="13.5">
      <c r="C207" s="64"/>
    </row>
    <row r="209" ht="13.5">
      <c r="D209" s="59"/>
    </row>
    <row r="210" ht="13.5">
      <c r="D210" s="64"/>
    </row>
    <row r="211" ht="13.5">
      <c r="D211" s="59"/>
    </row>
    <row r="214" ht="13.5">
      <c r="D214" s="59"/>
    </row>
    <row r="215" ht="13.5">
      <c r="C215" s="59"/>
    </row>
    <row r="218" ht="13.5">
      <c r="D218" s="59"/>
    </row>
    <row r="219" ht="13.5">
      <c r="C219" s="64"/>
    </row>
    <row r="222" ht="13.5">
      <c r="C222" s="64"/>
    </row>
    <row r="226" ht="13.5">
      <c r="D226" s="59"/>
    </row>
    <row r="227" spans="3:4" ht="13.5">
      <c r="C227" s="59"/>
      <c r="D227" s="64"/>
    </row>
    <row r="230" ht="13.5">
      <c r="C230" s="59"/>
    </row>
    <row r="232" ht="13.5">
      <c r="D232" s="59"/>
    </row>
    <row r="233" ht="13.5">
      <c r="D233" s="59"/>
    </row>
    <row r="236" ht="13.5">
      <c r="C236" s="59"/>
    </row>
  </sheetData>
  <mergeCells count="13">
    <mergeCell ref="B4:H4"/>
    <mergeCell ref="U4:W5"/>
    <mergeCell ref="B5:D5"/>
    <mergeCell ref="E5:G5"/>
    <mergeCell ref="H5:H6"/>
    <mergeCell ref="I5:K5"/>
    <mergeCell ref="L5:N5"/>
    <mergeCell ref="O5:O6"/>
    <mergeCell ref="I4:O4"/>
    <mergeCell ref="P4:P6"/>
    <mergeCell ref="Q4:S5"/>
    <mergeCell ref="T4:T6"/>
    <mergeCell ref="K1:N2"/>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2009-06-25T00:34:29Z</cp:lastPrinted>
  <dcterms:created xsi:type="dcterms:W3CDTF">2009-04-10T02:13:03Z</dcterms:created>
  <dcterms:modified xsi:type="dcterms:W3CDTF">2009-06-25T00:34:34Z</dcterms:modified>
  <cp:category/>
  <cp:version/>
  <cp:contentType/>
  <cp:contentStatus/>
</cp:coreProperties>
</file>