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16年" sheetId="1" r:id="rId1"/>
  </sheets>
  <definedNames>
    <definedName name="_xlnm.Print_Area" localSheetId="0">'平成16年'!$A$1:$X$67</definedName>
    <definedName name="_xlnm.Print_Titles" localSheetId="0">'平成16年'!$4:$6</definedName>
  </definedNames>
  <calcPr fullCalcOnLoad="1"/>
</workbook>
</file>

<file path=xl/sharedStrings.xml><?xml version="1.0" encoding="utf-8"?>
<sst xmlns="http://schemas.openxmlformats.org/spreadsheetml/2006/main" count="98" uniqueCount="85">
  <si>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</si>
  <si>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</si>
  <si>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</si>
  <si>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</si>
  <si>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</si>
  <si>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</si>
  <si>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</si>
  <si>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</si>
  <si>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</si>
  <si>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</si>
  <si>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</si>
  <si>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</si>
  <si>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</si>
  <si>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</si>
  <si>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</si>
  <si>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</si>
  <si>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</si>
  <si>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</si>
  <si>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</si>
  <si>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</si>
  <si>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</si>
  <si>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</si>
  <si>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</si>
  <si>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</si>
  <si>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</si>
  <si>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</si>
  <si>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</si>
  <si>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</si>
  <si>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</si>
  <si>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</si>
  <si>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</si>
  <si>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</si>
  <si>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</si>
  <si>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</si>
  <si>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</si>
  <si>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</si>
  <si>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</si>
  <si>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</si>
  <si>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</si>
  <si>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</si>
  <si>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</si>
  <si>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</si>
  <si>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</si>
  <si>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</si>
  <si>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西祖谷山村</t>
  </si>
  <si>
    <t>三好郡</t>
  </si>
  <si>
    <t>脇町</t>
  </si>
  <si>
    <t>美馬町</t>
  </si>
  <si>
    <t>半田町</t>
  </si>
  <si>
    <t>貞光町</t>
  </si>
  <si>
    <t>一宇村</t>
  </si>
  <si>
    <t>穴吹町</t>
  </si>
  <si>
    <t>木屋平村</t>
  </si>
  <si>
    <t>美馬郡</t>
  </si>
  <si>
    <t>阿波郡</t>
  </si>
  <si>
    <t>市場町</t>
  </si>
  <si>
    <t>阿波町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</si>
  <si>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</si>
  <si>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</si>
  <si>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</si>
  <si>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</si>
  <si>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</si>
  <si>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</si>
  <si>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</si>
  <si>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</si>
  <si>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</si>
  <si>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</si>
  <si>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</si>
  <si>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</si>
  <si>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</si>
  <si>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</si>
  <si>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</si>
  <si>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吉野川市</t>
  </si>
  <si>
    <t>市計</t>
  </si>
  <si>
    <t>徳島県人口移動調査　H472</t>
  </si>
  <si>
    <t>那賀川町　　　</t>
  </si>
  <si>
    <t>羽ノ浦町　　　</t>
  </si>
  <si>
    <t>土成町</t>
  </si>
  <si>
    <t>推計人口</t>
  </si>
  <si>
    <t>増　減
合　計</t>
  </si>
  <si>
    <t>推　計
世帯数</t>
  </si>
  <si>
    <t>(注)　吉野川市は1月から9月までの、旧町村間の移動を含む。</t>
  </si>
  <si>
    <t>※ 推計人口および推計世帯数は、平成12年国勢調査の数値を基に、住民基本台帳法及び外国人登録法の規定に基づく移動状況を加減して推計したものである。</t>
  </si>
  <si>
    <t>徳島県　平成 17年 1月 1日　現在　</t>
  </si>
  <si>
    <t>総　数　年　報（平成 16年 1月から平成 16年 12月分の移動状況)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</si>
</sst>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color indexed="63"/>
      </left>
      <right style="dotted"/>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thin"/>
      <right style="dotted"/>
      <top>
        <color indexed="63"/>
      </top>
      <bottom>
        <color indexed="63"/>
      </bottom>
    </border>
    <border>
      <left style="dotted"/>
      <right style="dotted"/>
      <top>
        <color indexed="63"/>
      </top>
      <bottom style="dotted"/>
    </border>
    <border>
      <left>
        <color indexed="63"/>
      </left>
      <right style="medium"/>
      <top>
        <color indexed="63"/>
      </top>
      <bottom style="dotted"/>
    </border>
    <border>
      <left style="medium"/>
      <right style="thin"/>
      <top>
        <color indexed="63"/>
      </top>
      <bottom style="dotted"/>
    </border>
    <border>
      <left>
        <color indexed="63"/>
      </left>
      <right style="dotted"/>
      <top>
        <color indexed="63"/>
      </top>
      <bottom style="dotted"/>
    </border>
    <border>
      <left style="dotted"/>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dotted"/>
    </border>
    <border>
      <left style="thin"/>
      <right style="thin"/>
      <top style="medium"/>
      <bottom style="dotted"/>
    </border>
    <border>
      <left style="medium"/>
      <right style="thin"/>
      <top style="dotted"/>
      <bottom>
        <color indexed="63"/>
      </bottom>
    </border>
    <border>
      <left style="thin"/>
      <right style="medium"/>
      <top style="medium"/>
      <bottom>
        <color indexed="63"/>
      </bottom>
    </border>
    <border>
      <left style="thin"/>
      <right style="medium"/>
      <top>
        <color indexed="63"/>
      </top>
      <bottom>
        <color indexed="63"/>
      </bottom>
    </border>
    <border>
      <left style="thin"/>
      <right style="dotted"/>
      <top style="medium"/>
      <bottom style="dotted"/>
    </border>
    <border>
      <left>
        <color indexed="63"/>
      </left>
      <right style="thin"/>
      <top style="medium"/>
      <bottom style="dotted"/>
    </border>
    <border>
      <left>
        <color indexed="63"/>
      </left>
      <right style="thin"/>
      <top style="dotted"/>
      <bottom style="dotted"/>
    </border>
    <border>
      <left>
        <color indexed="63"/>
      </left>
      <right style="thin"/>
      <top>
        <color indexed="63"/>
      </top>
      <bottom>
        <color indexed="63"/>
      </bottom>
    </border>
    <border>
      <left>
        <color indexed="63"/>
      </left>
      <right style="thin"/>
      <top>
        <color indexed="63"/>
      </top>
      <bottom style="dotted"/>
    </border>
    <border>
      <left>
        <color indexed="63"/>
      </left>
      <right style="thin"/>
      <top>
        <color indexed="63"/>
      </top>
      <bottom style="medium"/>
    </border>
    <border>
      <left style="thin"/>
      <right style="dotted"/>
      <top style="dotted"/>
      <bottom style="dotted"/>
    </border>
    <border>
      <left style="thin"/>
      <right style="dotted"/>
      <top>
        <color indexed="63"/>
      </top>
      <bottom style="dotted"/>
    </border>
    <border>
      <left style="thin"/>
      <right style="dotted"/>
      <top>
        <color indexed="63"/>
      </top>
      <bottom style="medium"/>
    </border>
    <border>
      <left style="thin"/>
      <right style="medium"/>
      <top>
        <color indexed="63"/>
      </top>
      <bottom style="medium"/>
    </border>
    <border>
      <left style="thin"/>
      <right style="thin"/>
      <top style="medium"/>
      <bottom style="thin"/>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84">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3" xfId="0" applyFill="1" applyBorder="1" applyAlignment="1">
      <alignment horizontal="distributed" vertical="center"/>
    </xf>
    <xf numFmtId="3" fontId="2" fillId="0" borderId="4" xfId="0" applyNumberFormat="1" applyFont="1" applyFill="1" applyBorder="1" applyAlignment="1">
      <alignment vertical="center"/>
    </xf>
    <xf numFmtId="4" fontId="2" fillId="0" borderId="5" xfId="0" applyNumberFormat="1" applyFont="1" applyFill="1" applyBorder="1" applyAlignment="1">
      <alignment vertical="center"/>
    </xf>
    <xf numFmtId="0" fontId="0" fillId="0" borderId="6" xfId="0" applyFill="1" applyBorder="1" applyAlignment="1">
      <alignment horizontal="distributed" vertical="center"/>
    </xf>
    <xf numFmtId="3" fontId="2" fillId="0" borderId="7"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9" xfId="0" applyNumberFormat="1" applyFont="1" applyFill="1" applyBorder="1" applyAlignment="1">
      <alignment vertical="center"/>
    </xf>
    <xf numFmtId="4"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4" fontId="2" fillId="0" borderId="14" xfId="0" applyNumberFormat="1" applyFont="1" applyFill="1" applyBorder="1" applyAlignment="1">
      <alignment vertical="center"/>
    </xf>
    <xf numFmtId="0" fontId="2" fillId="0" borderId="6" xfId="0" applyFont="1" applyFill="1" applyBorder="1" applyAlignment="1">
      <alignment horizontal="distributed"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4" fontId="2" fillId="0" borderId="18" xfId="0" applyNumberFormat="1" applyFont="1" applyFill="1" applyBorder="1" applyAlignment="1">
      <alignment vertical="center"/>
    </xf>
    <xf numFmtId="0" fontId="2" fillId="0" borderId="19" xfId="0" applyFont="1" applyFill="1" applyBorder="1" applyAlignment="1">
      <alignment horizontal="distributed" vertical="center"/>
    </xf>
    <xf numFmtId="3"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4" fontId="2" fillId="0" borderId="27" xfId="0" applyNumberFormat="1" applyFont="1" applyFill="1" applyBorder="1" applyAlignment="1">
      <alignment vertical="center"/>
    </xf>
    <xf numFmtId="0" fontId="4" fillId="0" borderId="0" xfId="0" applyFont="1" applyFill="1" applyAlignment="1">
      <alignment vertical="center"/>
    </xf>
    <xf numFmtId="3" fontId="2" fillId="2" borderId="9" xfId="0" applyNumberFormat="1" applyFont="1" applyFill="1" applyBorder="1" applyAlignment="1">
      <alignment vertical="center"/>
    </xf>
    <xf numFmtId="3" fontId="2" fillId="2" borderId="13" xfId="0" applyNumberFormat="1" applyFont="1" applyFill="1" applyBorder="1" applyAlignment="1">
      <alignment vertical="center"/>
    </xf>
    <xf numFmtId="3" fontId="2" fillId="2" borderId="21" xfId="0" applyNumberFormat="1" applyFont="1" applyFill="1" applyBorder="1" applyAlignment="1">
      <alignment vertical="center"/>
    </xf>
    <xf numFmtId="3" fontId="2" fillId="2" borderId="25" xfId="0" applyNumberFormat="1" applyFont="1" applyFill="1" applyBorder="1" applyAlignment="1">
      <alignment vertical="center"/>
    </xf>
    <xf numFmtId="0" fontId="6" fillId="0" borderId="2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9" xfId="0" applyFont="1" applyFill="1" applyBorder="1" applyAlignment="1">
      <alignment horizontal="distributed" vertical="center"/>
    </xf>
    <xf numFmtId="3" fontId="2" fillId="0" borderId="30" xfId="0" applyNumberFormat="1" applyFont="1" applyFill="1" applyBorder="1" applyAlignment="1">
      <alignment vertical="center"/>
    </xf>
    <xf numFmtId="3" fontId="2" fillId="2" borderId="31" xfId="0" applyNumberFormat="1" applyFont="1" applyFill="1" applyBorder="1" applyAlignment="1">
      <alignment vertical="center"/>
    </xf>
    <xf numFmtId="3" fontId="2" fillId="0" borderId="31" xfId="0" applyNumberFormat="1" applyFont="1" applyFill="1" applyBorder="1" applyAlignment="1">
      <alignment vertical="center"/>
    </xf>
    <xf numFmtId="49" fontId="7" fillId="0" borderId="32" xfId="20" applyNumberFormat="1" applyFont="1" applyFill="1" applyBorder="1" applyAlignment="1">
      <alignment horizontal="distributed" vertical="top"/>
      <protection/>
    </xf>
    <xf numFmtId="49" fontId="7" fillId="0" borderId="28" xfId="20" applyNumberFormat="1" applyFont="1" applyFill="1" applyBorder="1" applyAlignment="1">
      <alignment horizontal="distributed" vertical="top"/>
      <protection/>
    </xf>
    <xf numFmtId="49" fontId="7" fillId="0" borderId="19" xfId="20" applyNumberFormat="1" applyFont="1" applyFill="1" applyBorder="1" applyAlignment="1">
      <alignment horizontal="distributed" vertical="top"/>
      <protection/>
    </xf>
    <xf numFmtId="0" fontId="9" fillId="0" borderId="6" xfId="0" applyFont="1" applyFill="1" applyBorder="1" applyAlignment="1">
      <alignment horizontal="distributed"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3" fontId="2" fillId="0" borderId="35" xfId="0" applyNumberFormat="1" applyFont="1" applyFill="1" applyBorder="1" applyAlignment="1">
      <alignment vertical="center"/>
    </xf>
    <xf numFmtId="3" fontId="2" fillId="0" borderId="36" xfId="0" applyNumberFormat="1" applyFont="1" applyFill="1" applyBorder="1" applyAlignment="1">
      <alignment vertical="center"/>
    </xf>
    <xf numFmtId="3" fontId="2" fillId="0" borderId="37" xfId="0" applyNumberFormat="1" applyFont="1" applyFill="1" applyBorder="1" applyAlignment="1">
      <alignment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9" fontId="8" fillId="0" borderId="28" xfId="20" applyNumberFormat="1" applyFont="1" applyFill="1" applyBorder="1" applyAlignment="1">
      <alignment horizontal="distributed" vertical="top"/>
      <protection/>
    </xf>
    <xf numFmtId="0" fontId="2" fillId="0" borderId="3" xfId="0" applyFont="1" applyFill="1" applyBorder="1" applyAlignment="1">
      <alignment horizontal="center" vertical="center"/>
    </xf>
    <xf numFmtId="0" fontId="0" fillId="0" borderId="29" xfId="0" applyFill="1" applyBorder="1" applyAlignment="1">
      <alignment vertical="center"/>
    </xf>
    <xf numFmtId="0" fontId="2" fillId="0" borderId="28" xfId="0" applyFont="1" applyFill="1" applyBorder="1" applyAlignment="1">
      <alignment horizontal="center" vertical="center"/>
    </xf>
    <xf numFmtId="0" fontId="4"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 fillId="0" borderId="4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vertical="center"/>
    </xf>
    <xf numFmtId="0" fontId="2" fillId="0" borderId="47"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 fillId="0" borderId="53" xfId="0" applyFont="1" applyFill="1" applyBorder="1" applyAlignment="1">
      <alignment horizontal="center" vertical="center" wrapText="1"/>
    </xf>
    <xf numFmtId="0" fontId="0" fillId="0" borderId="54"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7"/>
  <sheetViews>
    <sheetView tabSelected="1" workbookViewId="0" topLeftCell="A1">
      <selection activeCell="A1" sqref="A1"/>
    </sheetView>
  </sheetViews>
  <sheetFormatPr defaultColWidth="9.00390625" defaultRowHeight="13.5"/>
  <cols>
    <col min="1" max="1" width="10.75390625" style="2" customWidth="1"/>
    <col min="2" max="2" width="7.75390625" style="2" bestFit="1" customWidth="1"/>
    <col min="3" max="4" width="6.625" style="2" customWidth="1"/>
    <col min="5" max="5" width="7.75390625" style="2" bestFit="1" customWidth="1"/>
    <col min="6" max="7" width="6.625" style="2" customWidth="1"/>
    <col min="8" max="8" width="7.625" style="2" customWidth="1"/>
    <col min="9" max="9" width="8.625" style="2" bestFit="1" customWidth="1"/>
    <col min="10" max="10" width="7.125" style="2" customWidth="1"/>
    <col min="11" max="11" width="7.375" style="2" customWidth="1"/>
    <col min="12" max="12" width="8.625" style="2" bestFit="1" customWidth="1"/>
    <col min="13" max="14" width="7.125" style="2" customWidth="1"/>
    <col min="15" max="16" width="7.625" style="2" customWidth="1"/>
    <col min="17" max="19" width="8.875" style="2" customWidth="1"/>
    <col min="20" max="20" width="9.75390625" style="2" bestFit="1" customWidth="1"/>
    <col min="21" max="23" width="7.625" style="2" customWidth="1"/>
    <col min="24" max="24" width="5.75390625" style="2" customWidth="1"/>
    <col min="25" max="16384" width="9.00390625" style="2" customWidth="1"/>
  </cols>
  <sheetData>
    <row r="1" spans="3:14" ht="15.75" customHeight="1">
      <c r="C1" s="3"/>
      <c r="D1" s="3"/>
      <c r="F1" s="4"/>
      <c r="G1" s="4"/>
      <c r="K1" s="65" t="s">
        <v>78</v>
      </c>
      <c r="L1" s="66"/>
      <c r="M1" s="66"/>
      <c r="N1" s="66"/>
    </row>
    <row r="2" spans="2:17" ht="15.75" customHeight="1">
      <c r="B2" s="1" t="s">
        <v>83</v>
      </c>
      <c r="C2" s="3"/>
      <c r="D2" s="3"/>
      <c r="E2" s="4"/>
      <c r="F2" s="4"/>
      <c r="G2" s="4"/>
      <c r="H2" s="4"/>
      <c r="I2" s="4"/>
      <c r="J2" s="4"/>
      <c r="K2" s="66"/>
      <c r="L2" s="66"/>
      <c r="M2" s="66"/>
      <c r="N2" s="66"/>
      <c r="Q2" s="1" t="s">
        <v>84</v>
      </c>
    </row>
    <row r="3" ht="15.75" customHeight="1" thickBot="1"/>
    <row r="4" spans="1:24" ht="15.75" customHeight="1">
      <c r="A4" s="60"/>
      <c r="B4" s="64" t="s">
        <v>23</v>
      </c>
      <c r="C4" s="64"/>
      <c r="D4" s="64"/>
      <c r="E4" s="64"/>
      <c r="F4" s="64"/>
      <c r="G4" s="64"/>
      <c r="H4" s="69"/>
      <c r="I4" s="64" t="s">
        <v>25</v>
      </c>
      <c r="J4" s="64"/>
      <c r="K4" s="64"/>
      <c r="L4" s="64"/>
      <c r="M4" s="64"/>
      <c r="N4" s="64"/>
      <c r="O4" s="64"/>
      <c r="P4" s="76" t="s">
        <v>79</v>
      </c>
      <c r="Q4" s="70" t="s">
        <v>26</v>
      </c>
      <c r="R4" s="71"/>
      <c r="S4" s="72"/>
      <c r="T4" s="76" t="s">
        <v>80</v>
      </c>
      <c r="U4" s="70" t="s">
        <v>27</v>
      </c>
      <c r="V4" s="79"/>
      <c r="W4" s="80"/>
      <c r="X4" s="48" t="s">
        <v>15</v>
      </c>
    </row>
    <row r="5" spans="1:24" ht="15.75" customHeight="1">
      <c r="A5" s="62" t="s">
        <v>28</v>
      </c>
      <c r="B5" s="67" t="s">
        <v>20</v>
      </c>
      <c r="C5" s="67"/>
      <c r="D5" s="67"/>
      <c r="E5" s="67" t="s">
        <v>21</v>
      </c>
      <c r="F5" s="67"/>
      <c r="G5" s="67"/>
      <c r="H5" s="67" t="s">
        <v>18</v>
      </c>
      <c r="I5" s="67" t="s">
        <v>22</v>
      </c>
      <c r="J5" s="67"/>
      <c r="K5" s="67"/>
      <c r="L5" s="67" t="s">
        <v>19</v>
      </c>
      <c r="M5" s="67"/>
      <c r="N5" s="67"/>
      <c r="O5" s="67" t="s">
        <v>18</v>
      </c>
      <c r="P5" s="77"/>
      <c r="Q5" s="73"/>
      <c r="R5" s="74"/>
      <c r="S5" s="75"/>
      <c r="T5" s="77"/>
      <c r="U5" s="81"/>
      <c r="V5" s="82"/>
      <c r="W5" s="83"/>
      <c r="X5" s="49" t="s">
        <v>16</v>
      </c>
    </row>
    <row r="6" spans="1:24" ht="15.75" customHeight="1" thickBot="1">
      <c r="A6" s="61"/>
      <c r="B6" s="5" t="s">
        <v>24</v>
      </c>
      <c r="C6" s="5" t="s">
        <v>10</v>
      </c>
      <c r="D6" s="5" t="s">
        <v>11</v>
      </c>
      <c r="E6" s="5" t="s">
        <v>24</v>
      </c>
      <c r="F6" s="5" t="s">
        <v>10</v>
      </c>
      <c r="G6" s="5" t="s">
        <v>11</v>
      </c>
      <c r="H6" s="68"/>
      <c r="I6" s="5" t="s">
        <v>24</v>
      </c>
      <c r="J6" s="5" t="s">
        <v>10</v>
      </c>
      <c r="K6" s="5" t="s">
        <v>11</v>
      </c>
      <c r="L6" s="5" t="s">
        <v>24</v>
      </c>
      <c r="M6" s="5" t="s">
        <v>10</v>
      </c>
      <c r="N6" s="5" t="s">
        <v>11</v>
      </c>
      <c r="O6" s="68"/>
      <c r="P6" s="78"/>
      <c r="Q6" s="5" t="s">
        <v>24</v>
      </c>
      <c r="R6" s="5" t="s">
        <v>10</v>
      </c>
      <c r="S6" s="5" t="s">
        <v>11</v>
      </c>
      <c r="T6" s="78"/>
      <c r="U6" s="5" t="s">
        <v>12</v>
      </c>
      <c r="V6" s="5" t="s">
        <v>13</v>
      </c>
      <c r="W6" s="6" t="s">
        <v>14</v>
      </c>
      <c r="X6" s="63" t="s">
        <v>17</v>
      </c>
    </row>
    <row r="7" spans="1:24" ht="15.75" customHeight="1">
      <c r="A7" s="7" t="s">
        <v>0</v>
      </c>
      <c r="B7" s="8">
        <f aca="true" t="shared" si="0" ref="B7:W7">B14+B8</f>
        <v>6553</v>
      </c>
      <c r="C7" s="8">
        <f t="shared" si="0"/>
        <v>3395</v>
      </c>
      <c r="D7" s="8">
        <f t="shared" si="0"/>
        <v>3158</v>
      </c>
      <c r="E7" s="8">
        <f t="shared" si="0"/>
        <v>8431</v>
      </c>
      <c r="F7" s="8">
        <f t="shared" si="0"/>
        <v>4450</v>
      </c>
      <c r="G7" s="8">
        <f t="shared" si="0"/>
        <v>3981</v>
      </c>
      <c r="H7" s="41">
        <f t="shared" si="0"/>
        <v>-1878</v>
      </c>
      <c r="I7" s="50">
        <f t="shared" si="0"/>
        <v>30518</v>
      </c>
      <c r="J7" s="8">
        <f t="shared" si="0"/>
        <v>14871</v>
      </c>
      <c r="K7" s="8">
        <f t="shared" si="0"/>
        <v>15647</v>
      </c>
      <c r="L7" s="8">
        <f t="shared" si="0"/>
        <v>31657</v>
      </c>
      <c r="M7" s="8">
        <f t="shared" si="0"/>
        <v>15660</v>
      </c>
      <c r="N7" s="8">
        <f t="shared" si="0"/>
        <v>15997</v>
      </c>
      <c r="O7" s="41">
        <f t="shared" si="0"/>
        <v>-1139</v>
      </c>
      <c r="P7" s="43">
        <f t="shared" si="0"/>
        <v>-3017</v>
      </c>
      <c r="Q7" s="42">
        <f t="shared" si="0"/>
        <v>814686</v>
      </c>
      <c r="R7" s="50">
        <f t="shared" si="0"/>
        <v>386298</v>
      </c>
      <c r="S7" s="51">
        <f t="shared" si="0"/>
        <v>428388</v>
      </c>
      <c r="T7" s="42">
        <f t="shared" si="0"/>
        <v>300230</v>
      </c>
      <c r="U7" s="8">
        <f t="shared" si="0"/>
        <v>18257</v>
      </c>
      <c r="V7" s="8">
        <f t="shared" si="0"/>
        <v>15849</v>
      </c>
      <c r="W7" s="8">
        <f t="shared" si="0"/>
        <v>2408</v>
      </c>
      <c r="X7" s="9">
        <v>2.71</v>
      </c>
    </row>
    <row r="8" spans="1:24" ht="15.75" customHeight="1">
      <c r="A8" s="10" t="s">
        <v>73</v>
      </c>
      <c r="B8" s="11">
        <f aca="true" t="shared" si="1" ref="B8:W8">SUM(B9:B13)</f>
        <v>3890</v>
      </c>
      <c r="C8" s="12">
        <f t="shared" si="1"/>
        <v>1997</v>
      </c>
      <c r="D8" s="12">
        <f t="shared" si="1"/>
        <v>1893</v>
      </c>
      <c r="E8" s="12">
        <f t="shared" si="1"/>
        <v>4412</v>
      </c>
      <c r="F8" s="12">
        <f t="shared" si="1"/>
        <v>2280</v>
      </c>
      <c r="G8" s="12">
        <f t="shared" si="1"/>
        <v>2132</v>
      </c>
      <c r="H8" s="13">
        <f t="shared" si="1"/>
        <v>-522</v>
      </c>
      <c r="I8" s="11">
        <f t="shared" si="1"/>
        <v>17593</v>
      </c>
      <c r="J8" s="12">
        <f t="shared" si="1"/>
        <v>8710</v>
      </c>
      <c r="K8" s="12">
        <f t="shared" si="1"/>
        <v>8883</v>
      </c>
      <c r="L8" s="12">
        <f t="shared" si="1"/>
        <v>18497</v>
      </c>
      <c r="M8" s="12">
        <f t="shared" si="1"/>
        <v>9344</v>
      </c>
      <c r="N8" s="12">
        <f t="shared" si="1"/>
        <v>9153</v>
      </c>
      <c r="O8" s="13">
        <f t="shared" si="1"/>
        <v>-904</v>
      </c>
      <c r="P8" s="13">
        <f t="shared" si="1"/>
        <v>-1426</v>
      </c>
      <c r="Q8" s="34">
        <f t="shared" si="1"/>
        <v>474919</v>
      </c>
      <c r="R8" s="56">
        <f t="shared" si="1"/>
        <v>225261</v>
      </c>
      <c r="S8" s="52">
        <f t="shared" si="1"/>
        <v>249658</v>
      </c>
      <c r="T8" s="34">
        <f t="shared" si="1"/>
        <v>181376</v>
      </c>
      <c r="U8" s="11">
        <f t="shared" si="1"/>
        <v>11360</v>
      </c>
      <c r="V8" s="12">
        <f t="shared" si="1"/>
        <v>10004</v>
      </c>
      <c r="W8" s="12">
        <f t="shared" si="1"/>
        <v>1356</v>
      </c>
      <c r="X8" s="14">
        <v>2.62</v>
      </c>
    </row>
    <row r="9" spans="1:24" ht="15.75" customHeight="1">
      <c r="A9" s="38" t="s">
        <v>1</v>
      </c>
      <c r="B9" s="15">
        <f>SUM(C9:D9)</f>
        <v>2358</v>
      </c>
      <c r="C9" s="16">
        <v>1215</v>
      </c>
      <c r="D9" s="16">
        <v>1143</v>
      </c>
      <c r="E9" s="16">
        <v>2245</v>
      </c>
      <c r="F9" s="16">
        <v>1165</v>
      </c>
      <c r="G9" s="16">
        <v>1080</v>
      </c>
      <c r="H9" s="17">
        <v>113</v>
      </c>
      <c r="I9" s="15">
        <f>SUM(J9:K9)</f>
        <v>10325</v>
      </c>
      <c r="J9" s="16">
        <v>5289</v>
      </c>
      <c r="K9" s="16">
        <v>5036</v>
      </c>
      <c r="L9" s="16">
        <f>SUM(M9:N9)</f>
        <v>10832</v>
      </c>
      <c r="M9" s="16">
        <v>5667</v>
      </c>
      <c r="N9" s="16">
        <v>5165</v>
      </c>
      <c r="O9" s="17">
        <v>-507</v>
      </c>
      <c r="P9" s="17">
        <f>H9+O9</f>
        <v>-394</v>
      </c>
      <c r="Q9" s="35">
        <f>SUM(R9:S9)</f>
        <v>267224</v>
      </c>
      <c r="R9" s="21">
        <v>126621</v>
      </c>
      <c r="S9" s="53">
        <v>140603</v>
      </c>
      <c r="T9" s="35">
        <v>109180</v>
      </c>
      <c r="U9" s="15">
        <v>7354</v>
      </c>
      <c r="V9" s="16">
        <v>6490</v>
      </c>
      <c r="W9" s="16">
        <f>U9-V9</f>
        <v>864</v>
      </c>
      <c r="X9" s="18">
        <v>2.45</v>
      </c>
    </row>
    <row r="10" spans="1:24" ht="15.75" customHeight="1">
      <c r="A10" s="38" t="s">
        <v>2</v>
      </c>
      <c r="B10" s="15">
        <f aca="true" t="shared" si="2" ref="B10:B64">SUM(C10:D10)</f>
        <v>481</v>
      </c>
      <c r="C10" s="16">
        <v>240</v>
      </c>
      <c r="D10" s="16">
        <v>241</v>
      </c>
      <c r="E10" s="16">
        <v>652</v>
      </c>
      <c r="F10" s="16">
        <v>326</v>
      </c>
      <c r="G10" s="16">
        <v>326</v>
      </c>
      <c r="H10" s="17">
        <v>-171</v>
      </c>
      <c r="I10" s="15">
        <f>SUM(J10:K10)</f>
        <v>2345</v>
      </c>
      <c r="J10" s="16">
        <v>1092</v>
      </c>
      <c r="K10" s="16">
        <v>1253</v>
      </c>
      <c r="L10" s="16">
        <f>SUM(M10:N10)</f>
        <v>2498</v>
      </c>
      <c r="M10" s="16">
        <v>1218</v>
      </c>
      <c r="N10" s="16">
        <v>1280</v>
      </c>
      <c r="O10" s="17">
        <v>-153</v>
      </c>
      <c r="P10" s="17">
        <f aca="true" t="shared" si="3" ref="P10:P64">H10+O10</f>
        <v>-324</v>
      </c>
      <c r="Q10" s="35">
        <f>SUM(R10:S10)</f>
        <v>63865</v>
      </c>
      <c r="R10" s="21">
        <v>30062</v>
      </c>
      <c r="S10" s="53">
        <v>33803</v>
      </c>
      <c r="T10" s="35">
        <v>22771</v>
      </c>
      <c r="U10" s="15">
        <v>1634</v>
      </c>
      <c r="V10" s="16">
        <v>1462</v>
      </c>
      <c r="W10" s="16">
        <f>U10-V10</f>
        <v>172</v>
      </c>
      <c r="X10" s="18">
        <v>2.8</v>
      </c>
    </row>
    <row r="11" spans="1:24" ht="15.75" customHeight="1">
      <c r="A11" s="38" t="s">
        <v>3</v>
      </c>
      <c r="B11" s="15">
        <f t="shared" si="2"/>
        <v>347</v>
      </c>
      <c r="C11" s="16">
        <v>194</v>
      </c>
      <c r="D11" s="16">
        <v>153</v>
      </c>
      <c r="E11" s="16">
        <v>377</v>
      </c>
      <c r="F11" s="16">
        <v>206</v>
      </c>
      <c r="G11" s="16">
        <v>171</v>
      </c>
      <c r="H11" s="17">
        <v>-30</v>
      </c>
      <c r="I11" s="15">
        <f>SUM(J11:K11)</f>
        <v>1502</v>
      </c>
      <c r="J11" s="16">
        <v>781</v>
      </c>
      <c r="K11" s="16">
        <v>721</v>
      </c>
      <c r="L11" s="16">
        <f>SUM(M11:N11)</f>
        <v>1652</v>
      </c>
      <c r="M11" s="16">
        <v>826</v>
      </c>
      <c r="N11" s="16">
        <v>826</v>
      </c>
      <c r="O11" s="17">
        <v>-150</v>
      </c>
      <c r="P11" s="17">
        <f t="shared" si="3"/>
        <v>-180</v>
      </c>
      <c r="Q11" s="35">
        <f>SUM(R11:S11)</f>
        <v>42389</v>
      </c>
      <c r="R11" s="21">
        <v>20223</v>
      </c>
      <c r="S11" s="53">
        <v>22166</v>
      </c>
      <c r="T11" s="35">
        <v>14957</v>
      </c>
      <c r="U11" s="15">
        <v>619</v>
      </c>
      <c r="V11" s="16">
        <v>620</v>
      </c>
      <c r="W11" s="16">
        <f>U11-V11</f>
        <v>-1</v>
      </c>
      <c r="X11" s="18">
        <v>2.83</v>
      </c>
    </row>
    <row r="12" spans="1:24" ht="15.75" customHeight="1">
      <c r="A12" s="38" t="s">
        <v>4</v>
      </c>
      <c r="B12" s="15">
        <f t="shared" si="2"/>
        <v>394</v>
      </c>
      <c r="C12" s="16">
        <v>200</v>
      </c>
      <c r="D12" s="16">
        <v>194</v>
      </c>
      <c r="E12" s="16">
        <v>588</v>
      </c>
      <c r="F12" s="16">
        <v>303</v>
      </c>
      <c r="G12" s="16">
        <v>285</v>
      </c>
      <c r="H12" s="17">
        <v>-194</v>
      </c>
      <c r="I12" s="15">
        <f>SUM(J12:K12)</f>
        <v>1782</v>
      </c>
      <c r="J12" s="16">
        <v>830</v>
      </c>
      <c r="K12" s="16">
        <v>952</v>
      </c>
      <c r="L12" s="16">
        <f>SUM(M12:N12)</f>
        <v>1959</v>
      </c>
      <c r="M12" s="16">
        <v>948</v>
      </c>
      <c r="N12" s="16">
        <v>1011</v>
      </c>
      <c r="O12" s="17">
        <v>-177</v>
      </c>
      <c r="P12" s="17">
        <f t="shared" si="3"/>
        <v>-371</v>
      </c>
      <c r="Q12" s="35">
        <f>SUM(R12:S12)</f>
        <v>55400</v>
      </c>
      <c r="R12" s="21">
        <v>26786</v>
      </c>
      <c r="S12" s="53">
        <v>28614</v>
      </c>
      <c r="T12" s="35">
        <v>18605</v>
      </c>
      <c r="U12" s="15">
        <v>825</v>
      </c>
      <c r="V12" s="16">
        <v>713</v>
      </c>
      <c r="W12" s="16">
        <f>U12-V12</f>
        <v>112</v>
      </c>
      <c r="X12" s="18">
        <v>2.98</v>
      </c>
    </row>
    <row r="13" spans="1:24" ht="15.75" customHeight="1">
      <c r="A13" s="38" t="s">
        <v>72</v>
      </c>
      <c r="B13" s="15">
        <f t="shared" si="2"/>
        <v>310</v>
      </c>
      <c r="C13" s="16">
        <v>148</v>
      </c>
      <c r="D13" s="16">
        <v>162</v>
      </c>
      <c r="E13" s="16">
        <v>550</v>
      </c>
      <c r="F13" s="16">
        <v>280</v>
      </c>
      <c r="G13" s="16">
        <v>270</v>
      </c>
      <c r="H13" s="17">
        <v>-240</v>
      </c>
      <c r="I13" s="15">
        <f>SUM(J13:K13)</f>
        <v>1639</v>
      </c>
      <c r="J13" s="16">
        <v>718</v>
      </c>
      <c r="K13" s="16">
        <v>921</v>
      </c>
      <c r="L13" s="16">
        <f>SUM(M13:N13)</f>
        <v>1556</v>
      </c>
      <c r="M13" s="16">
        <v>685</v>
      </c>
      <c r="N13" s="16">
        <v>871</v>
      </c>
      <c r="O13" s="17">
        <v>83</v>
      </c>
      <c r="P13" s="17">
        <f t="shared" si="3"/>
        <v>-157</v>
      </c>
      <c r="Q13" s="35">
        <f>SUM(R13:S13)</f>
        <v>46041</v>
      </c>
      <c r="R13" s="21">
        <v>21569</v>
      </c>
      <c r="S13" s="53">
        <v>24472</v>
      </c>
      <c r="T13" s="35">
        <v>15863</v>
      </c>
      <c r="U13" s="15">
        <v>928</v>
      </c>
      <c r="V13" s="16">
        <v>719</v>
      </c>
      <c r="W13" s="16">
        <f>U13-V13</f>
        <v>209</v>
      </c>
      <c r="X13" s="18">
        <v>2.9</v>
      </c>
    </row>
    <row r="14" spans="1:24" ht="15.75" customHeight="1">
      <c r="A14" s="47" t="s">
        <v>71</v>
      </c>
      <c r="B14" s="11">
        <f>B15+B18+B19+B22+B30+B37+B45+B48+B56</f>
        <v>2663</v>
      </c>
      <c r="C14" s="12">
        <f aca="true" t="shared" si="4" ref="C14:W14">C15+C18+C19+C22+C30+C37+C45+C48+C56</f>
        <v>1398</v>
      </c>
      <c r="D14" s="12">
        <f t="shared" si="4"/>
        <v>1265</v>
      </c>
      <c r="E14" s="12">
        <f t="shared" si="4"/>
        <v>4019</v>
      </c>
      <c r="F14" s="12">
        <f t="shared" si="4"/>
        <v>2170</v>
      </c>
      <c r="G14" s="12">
        <f t="shared" si="4"/>
        <v>1849</v>
      </c>
      <c r="H14" s="13">
        <f t="shared" si="4"/>
        <v>-1356</v>
      </c>
      <c r="I14" s="11">
        <f t="shared" si="4"/>
        <v>12925</v>
      </c>
      <c r="J14" s="12">
        <f t="shared" si="4"/>
        <v>6161</v>
      </c>
      <c r="K14" s="12">
        <f t="shared" si="4"/>
        <v>6764</v>
      </c>
      <c r="L14" s="12">
        <f t="shared" si="4"/>
        <v>13160</v>
      </c>
      <c r="M14" s="12">
        <f t="shared" si="4"/>
        <v>6316</v>
      </c>
      <c r="N14" s="12">
        <f t="shared" si="4"/>
        <v>6844</v>
      </c>
      <c r="O14" s="13">
        <f t="shared" si="4"/>
        <v>-235</v>
      </c>
      <c r="P14" s="13">
        <f t="shared" si="3"/>
        <v>-1591</v>
      </c>
      <c r="Q14" s="34">
        <f t="shared" si="4"/>
        <v>339767</v>
      </c>
      <c r="R14" s="56">
        <f t="shared" si="4"/>
        <v>161037</v>
      </c>
      <c r="S14" s="52">
        <f t="shared" si="4"/>
        <v>178730</v>
      </c>
      <c r="T14" s="34">
        <f t="shared" si="4"/>
        <v>118854</v>
      </c>
      <c r="U14" s="11">
        <f t="shared" si="4"/>
        <v>6897</v>
      </c>
      <c r="V14" s="12">
        <f t="shared" si="4"/>
        <v>5845</v>
      </c>
      <c r="W14" s="12">
        <f t="shared" si="4"/>
        <v>1052</v>
      </c>
      <c r="X14" s="14">
        <v>2.86</v>
      </c>
    </row>
    <row r="15" spans="1:24" ht="15.75" customHeight="1">
      <c r="A15" s="19" t="s">
        <v>70</v>
      </c>
      <c r="B15" s="11">
        <f>SUM(B16:B17)</f>
        <v>56</v>
      </c>
      <c r="C15" s="12">
        <f aca="true" t="shared" si="5" ref="C15:W15">SUM(C16:C17)</f>
        <v>32</v>
      </c>
      <c r="D15" s="12">
        <f t="shared" si="5"/>
        <v>24</v>
      </c>
      <c r="E15" s="12">
        <f t="shared" si="5"/>
        <v>139</v>
      </c>
      <c r="F15" s="12">
        <f t="shared" si="5"/>
        <v>80</v>
      </c>
      <c r="G15" s="12">
        <f t="shared" si="5"/>
        <v>59</v>
      </c>
      <c r="H15" s="13">
        <f t="shared" si="5"/>
        <v>-83</v>
      </c>
      <c r="I15" s="11">
        <f t="shared" si="5"/>
        <v>232</v>
      </c>
      <c r="J15" s="12">
        <f t="shared" si="5"/>
        <v>120</v>
      </c>
      <c r="K15" s="12">
        <f t="shared" si="5"/>
        <v>112</v>
      </c>
      <c r="L15" s="12">
        <f t="shared" si="5"/>
        <v>252</v>
      </c>
      <c r="M15" s="12">
        <f t="shared" si="5"/>
        <v>124</v>
      </c>
      <c r="N15" s="12">
        <f t="shared" si="5"/>
        <v>128</v>
      </c>
      <c r="O15" s="13">
        <f t="shared" si="5"/>
        <v>-20</v>
      </c>
      <c r="P15" s="13">
        <f t="shared" si="3"/>
        <v>-103</v>
      </c>
      <c r="Q15" s="34">
        <f t="shared" si="5"/>
        <v>8423</v>
      </c>
      <c r="R15" s="56">
        <f t="shared" si="5"/>
        <v>3973</v>
      </c>
      <c r="S15" s="52">
        <f t="shared" si="5"/>
        <v>4450</v>
      </c>
      <c r="T15" s="34">
        <f t="shared" si="5"/>
        <v>2733</v>
      </c>
      <c r="U15" s="11">
        <f t="shared" si="5"/>
        <v>93</v>
      </c>
      <c r="V15" s="12">
        <f t="shared" si="5"/>
        <v>95</v>
      </c>
      <c r="W15" s="12">
        <f t="shared" si="5"/>
        <v>-2</v>
      </c>
      <c r="X15" s="14">
        <v>3.08</v>
      </c>
    </row>
    <row r="16" spans="1:24" ht="15.75" customHeight="1">
      <c r="A16" s="38" t="s">
        <v>5</v>
      </c>
      <c r="B16" s="15">
        <f t="shared" si="2"/>
        <v>49</v>
      </c>
      <c r="C16" s="16">
        <v>26</v>
      </c>
      <c r="D16" s="16">
        <v>23</v>
      </c>
      <c r="E16" s="16">
        <v>103</v>
      </c>
      <c r="F16" s="16">
        <v>61</v>
      </c>
      <c r="G16" s="16">
        <v>42</v>
      </c>
      <c r="H16" s="17">
        <v>-54</v>
      </c>
      <c r="I16" s="15">
        <f>SUM(J16:K16)</f>
        <v>165</v>
      </c>
      <c r="J16" s="16">
        <v>84</v>
      </c>
      <c r="K16" s="16">
        <v>81</v>
      </c>
      <c r="L16" s="16">
        <f>SUM(M16:N16)</f>
        <v>187</v>
      </c>
      <c r="M16" s="16">
        <v>96</v>
      </c>
      <c r="N16" s="16">
        <v>91</v>
      </c>
      <c r="O16" s="17">
        <v>-22</v>
      </c>
      <c r="P16" s="17">
        <f t="shared" si="3"/>
        <v>-76</v>
      </c>
      <c r="Q16" s="35">
        <f>SUM(R16:S16)</f>
        <v>6418</v>
      </c>
      <c r="R16" s="21">
        <v>3047</v>
      </c>
      <c r="S16" s="53">
        <v>3371</v>
      </c>
      <c r="T16" s="35">
        <v>1943</v>
      </c>
      <c r="U16" s="15">
        <v>63</v>
      </c>
      <c r="V16" s="16">
        <v>59</v>
      </c>
      <c r="W16" s="16">
        <f>U16-V16</f>
        <v>4</v>
      </c>
      <c r="X16" s="18">
        <v>3.3</v>
      </c>
    </row>
    <row r="17" spans="1:24" ht="15.75" customHeight="1">
      <c r="A17" s="38" t="s">
        <v>69</v>
      </c>
      <c r="B17" s="15">
        <f t="shared" si="2"/>
        <v>7</v>
      </c>
      <c r="C17" s="16">
        <v>6</v>
      </c>
      <c r="D17" s="16">
        <v>1</v>
      </c>
      <c r="E17" s="16">
        <v>36</v>
      </c>
      <c r="F17" s="16">
        <v>19</v>
      </c>
      <c r="G17" s="16">
        <v>17</v>
      </c>
      <c r="H17" s="17">
        <v>-29</v>
      </c>
      <c r="I17" s="15">
        <f>SUM(J17:K17)</f>
        <v>67</v>
      </c>
      <c r="J17" s="16">
        <v>36</v>
      </c>
      <c r="K17" s="16">
        <v>31</v>
      </c>
      <c r="L17" s="16">
        <f>SUM(M17:N17)</f>
        <v>65</v>
      </c>
      <c r="M17" s="16">
        <v>28</v>
      </c>
      <c r="N17" s="16">
        <v>37</v>
      </c>
      <c r="O17" s="17">
        <v>2</v>
      </c>
      <c r="P17" s="17">
        <f t="shared" si="3"/>
        <v>-27</v>
      </c>
      <c r="Q17" s="35">
        <f>SUM(R17:S17)</f>
        <v>2005</v>
      </c>
      <c r="R17" s="21">
        <v>926</v>
      </c>
      <c r="S17" s="53">
        <v>1079</v>
      </c>
      <c r="T17" s="35">
        <v>790</v>
      </c>
      <c r="U17" s="15">
        <v>30</v>
      </c>
      <c r="V17" s="16">
        <v>36</v>
      </c>
      <c r="W17" s="16">
        <f>U17-V17</f>
        <v>-6</v>
      </c>
      <c r="X17" s="18">
        <v>2.54</v>
      </c>
    </row>
    <row r="18" spans="1:24" ht="15.75" customHeight="1">
      <c r="A18" s="19" t="s">
        <v>68</v>
      </c>
      <c r="B18" s="11">
        <f t="shared" si="2"/>
        <v>14</v>
      </c>
      <c r="C18" s="12">
        <v>11</v>
      </c>
      <c r="D18" s="12">
        <v>3</v>
      </c>
      <c r="E18" s="12">
        <f>SUM(F18:G18)</f>
        <v>42</v>
      </c>
      <c r="F18" s="12">
        <v>19</v>
      </c>
      <c r="G18" s="12">
        <v>23</v>
      </c>
      <c r="H18" s="13">
        <v>-28</v>
      </c>
      <c r="I18" s="11">
        <v>73</v>
      </c>
      <c r="J18" s="12">
        <v>36</v>
      </c>
      <c r="K18" s="12">
        <v>37</v>
      </c>
      <c r="L18" s="12">
        <v>78</v>
      </c>
      <c r="M18" s="12">
        <v>47</v>
      </c>
      <c r="N18" s="12">
        <v>31</v>
      </c>
      <c r="O18" s="13">
        <v>-5</v>
      </c>
      <c r="P18" s="20">
        <f t="shared" si="3"/>
        <v>-33</v>
      </c>
      <c r="Q18" s="34">
        <f>SUM(R18:S18)</f>
        <v>2819</v>
      </c>
      <c r="R18" s="56">
        <v>1332</v>
      </c>
      <c r="S18" s="52">
        <v>1487</v>
      </c>
      <c r="T18" s="34">
        <v>843</v>
      </c>
      <c r="U18" s="11">
        <v>30</v>
      </c>
      <c r="V18" s="12">
        <v>19</v>
      </c>
      <c r="W18" s="12">
        <v>11</v>
      </c>
      <c r="X18" s="14">
        <v>3.34</v>
      </c>
    </row>
    <row r="19" spans="1:24" ht="15.75" customHeight="1">
      <c r="A19" s="19" t="s">
        <v>67</v>
      </c>
      <c r="B19" s="11">
        <f>SUM(B20:B21)</f>
        <v>250</v>
      </c>
      <c r="C19" s="12">
        <f aca="true" t="shared" si="6" ref="C19:W19">SUM(C20:C21)</f>
        <v>127</v>
      </c>
      <c r="D19" s="12">
        <f t="shared" si="6"/>
        <v>123</v>
      </c>
      <c r="E19" s="12">
        <f t="shared" si="6"/>
        <v>396</v>
      </c>
      <c r="F19" s="12">
        <f t="shared" si="6"/>
        <v>212</v>
      </c>
      <c r="G19" s="12">
        <f t="shared" si="6"/>
        <v>184</v>
      </c>
      <c r="H19" s="13">
        <f t="shared" si="6"/>
        <v>-146</v>
      </c>
      <c r="I19" s="11">
        <f t="shared" si="6"/>
        <v>1012</v>
      </c>
      <c r="J19" s="12">
        <f t="shared" si="6"/>
        <v>473</v>
      </c>
      <c r="K19" s="12">
        <f t="shared" si="6"/>
        <v>539</v>
      </c>
      <c r="L19" s="12">
        <f t="shared" si="6"/>
        <v>1029</v>
      </c>
      <c r="M19" s="12">
        <f t="shared" si="6"/>
        <v>509</v>
      </c>
      <c r="N19" s="12">
        <f t="shared" si="6"/>
        <v>520</v>
      </c>
      <c r="O19" s="13">
        <f t="shared" si="6"/>
        <v>-17</v>
      </c>
      <c r="P19" s="13">
        <f t="shared" si="3"/>
        <v>-163</v>
      </c>
      <c r="Q19" s="34">
        <f t="shared" si="6"/>
        <v>33327</v>
      </c>
      <c r="R19" s="56">
        <f t="shared" si="6"/>
        <v>15690</v>
      </c>
      <c r="S19" s="52">
        <f t="shared" si="6"/>
        <v>17637</v>
      </c>
      <c r="T19" s="34">
        <f t="shared" si="6"/>
        <v>11210</v>
      </c>
      <c r="U19" s="11">
        <f t="shared" si="6"/>
        <v>490</v>
      </c>
      <c r="V19" s="12">
        <f t="shared" si="6"/>
        <v>386</v>
      </c>
      <c r="W19" s="12">
        <f t="shared" si="6"/>
        <v>104</v>
      </c>
      <c r="X19" s="14">
        <v>2.97</v>
      </c>
    </row>
    <row r="20" spans="1:24" ht="15.75" customHeight="1">
      <c r="A20" s="38" t="s">
        <v>6</v>
      </c>
      <c r="B20" s="15">
        <f t="shared" si="2"/>
        <v>220</v>
      </c>
      <c r="C20" s="16">
        <v>107</v>
      </c>
      <c r="D20" s="16">
        <v>113</v>
      </c>
      <c r="E20" s="16">
        <v>244</v>
      </c>
      <c r="F20" s="16">
        <v>134</v>
      </c>
      <c r="G20" s="16">
        <v>110</v>
      </c>
      <c r="H20" s="17">
        <v>-24</v>
      </c>
      <c r="I20" s="15">
        <f>SUM(J20:K20)</f>
        <v>859</v>
      </c>
      <c r="J20" s="16">
        <v>403</v>
      </c>
      <c r="K20" s="16">
        <v>456</v>
      </c>
      <c r="L20" s="16">
        <f>SUM(M20:N20)</f>
        <v>804</v>
      </c>
      <c r="M20" s="16">
        <v>401</v>
      </c>
      <c r="N20" s="16">
        <v>403</v>
      </c>
      <c r="O20" s="17">
        <v>55</v>
      </c>
      <c r="P20" s="17">
        <f t="shared" si="3"/>
        <v>31</v>
      </c>
      <c r="Q20" s="35">
        <f>SUM(R20:S20)</f>
        <v>26329</v>
      </c>
      <c r="R20" s="21">
        <v>12387</v>
      </c>
      <c r="S20" s="53">
        <v>13942</v>
      </c>
      <c r="T20" s="35">
        <v>8620</v>
      </c>
      <c r="U20" s="15">
        <v>409</v>
      </c>
      <c r="V20" s="16">
        <v>292</v>
      </c>
      <c r="W20" s="16">
        <f>U20-V20</f>
        <v>117</v>
      </c>
      <c r="X20" s="18">
        <v>3.05</v>
      </c>
    </row>
    <row r="21" spans="1:24" ht="15.75" customHeight="1">
      <c r="A21" s="38" t="s">
        <v>66</v>
      </c>
      <c r="B21" s="15">
        <f t="shared" si="2"/>
        <v>30</v>
      </c>
      <c r="C21" s="16">
        <v>20</v>
      </c>
      <c r="D21" s="16">
        <v>10</v>
      </c>
      <c r="E21" s="16">
        <v>152</v>
      </c>
      <c r="F21" s="16">
        <v>78</v>
      </c>
      <c r="G21" s="16">
        <v>74</v>
      </c>
      <c r="H21" s="17">
        <v>-122</v>
      </c>
      <c r="I21" s="15">
        <f>SUM(J21:K21)</f>
        <v>153</v>
      </c>
      <c r="J21" s="16">
        <v>70</v>
      </c>
      <c r="K21" s="16">
        <v>83</v>
      </c>
      <c r="L21" s="16">
        <f>SUM(M21:N21)</f>
        <v>225</v>
      </c>
      <c r="M21" s="16">
        <v>108</v>
      </c>
      <c r="N21" s="16">
        <v>117</v>
      </c>
      <c r="O21" s="17">
        <v>-72</v>
      </c>
      <c r="P21" s="17">
        <f t="shared" si="3"/>
        <v>-194</v>
      </c>
      <c r="Q21" s="35">
        <f>SUM(R21:S21)</f>
        <v>6998</v>
      </c>
      <c r="R21" s="21">
        <v>3303</v>
      </c>
      <c r="S21" s="53">
        <v>3695</v>
      </c>
      <c r="T21" s="35">
        <v>2590</v>
      </c>
      <c r="U21" s="15">
        <v>81</v>
      </c>
      <c r="V21" s="16">
        <v>94</v>
      </c>
      <c r="W21" s="16">
        <f>U21-V21</f>
        <v>-13</v>
      </c>
      <c r="X21" s="18">
        <v>2.7</v>
      </c>
    </row>
    <row r="22" spans="1:24" ht="15.75" customHeight="1">
      <c r="A22" s="19" t="s">
        <v>65</v>
      </c>
      <c r="B22" s="11">
        <f>SUM(B23:B29)</f>
        <v>307</v>
      </c>
      <c r="C22" s="12">
        <f aca="true" t="shared" si="7" ref="C22:W22">SUM(C23:C29)</f>
        <v>177</v>
      </c>
      <c r="D22" s="12">
        <f t="shared" si="7"/>
        <v>130</v>
      </c>
      <c r="E22" s="12">
        <f t="shared" si="7"/>
        <v>368</v>
      </c>
      <c r="F22" s="12">
        <f t="shared" si="7"/>
        <v>191</v>
      </c>
      <c r="G22" s="12">
        <f t="shared" si="7"/>
        <v>177</v>
      </c>
      <c r="H22" s="13">
        <f t="shared" si="7"/>
        <v>-61</v>
      </c>
      <c r="I22" s="11">
        <f t="shared" si="7"/>
        <v>1306</v>
      </c>
      <c r="J22" s="12">
        <f t="shared" si="7"/>
        <v>649</v>
      </c>
      <c r="K22" s="12">
        <f t="shared" si="7"/>
        <v>657</v>
      </c>
      <c r="L22" s="12">
        <f t="shared" si="7"/>
        <v>1170</v>
      </c>
      <c r="M22" s="12">
        <f t="shared" si="7"/>
        <v>575</v>
      </c>
      <c r="N22" s="12">
        <f t="shared" si="7"/>
        <v>595</v>
      </c>
      <c r="O22" s="13">
        <f t="shared" si="7"/>
        <v>136</v>
      </c>
      <c r="P22" s="13">
        <f t="shared" si="3"/>
        <v>75</v>
      </c>
      <c r="Q22" s="34">
        <f t="shared" si="7"/>
        <v>34069</v>
      </c>
      <c r="R22" s="56">
        <f t="shared" si="7"/>
        <v>16372</v>
      </c>
      <c r="S22" s="52">
        <f t="shared" si="7"/>
        <v>17697</v>
      </c>
      <c r="T22" s="34">
        <f t="shared" si="7"/>
        <v>12010</v>
      </c>
      <c r="U22" s="11">
        <f t="shared" si="7"/>
        <v>636</v>
      </c>
      <c r="V22" s="12">
        <f t="shared" si="7"/>
        <v>482</v>
      </c>
      <c r="W22" s="12">
        <f t="shared" si="7"/>
        <v>154</v>
      </c>
      <c r="X22" s="14">
        <v>2.84</v>
      </c>
    </row>
    <row r="23" spans="1:24" ht="15.75" customHeight="1">
      <c r="A23" s="44" t="s">
        <v>75</v>
      </c>
      <c r="B23" s="21">
        <f t="shared" si="2"/>
        <v>116</v>
      </c>
      <c r="C23" s="16">
        <v>64</v>
      </c>
      <c r="D23" s="16">
        <v>52</v>
      </c>
      <c r="E23" s="16">
        <v>94</v>
      </c>
      <c r="F23" s="16">
        <v>44</v>
      </c>
      <c r="G23" s="16">
        <v>50</v>
      </c>
      <c r="H23" s="17">
        <v>22</v>
      </c>
      <c r="I23" s="15">
        <f aca="true" t="shared" si="8" ref="I23:I29">SUM(J23:K23)</f>
        <v>510</v>
      </c>
      <c r="J23" s="16">
        <v>263</v>
      </c>
      <c r="K23" s="16">
        <v>247</v>
      </c>
      <c r="L23" s="16">
        <f aca="true" t="shared" si="9" ref="L23:L29">SUM(M23:N23)</f>
        <v>358</v>
      </c>
      <c r="M23" s="16">
        <v>185</v>
      </c>
      <c r="N23" s="16">
        <v>173</v>
      </c>
      <c r="O23" s="17">
        <v>152</v>
      </c>
      <c r="P23" s="17">
        <f t="shared" si="3"/>
        <v>174</v>
      </c>
      <c r="Q23" s="35">
        <f aca="true" t="shared" si="10" ref="Q23:Q29">SUM(R23:S23)</f>
        <v>10753</v>
      </c>
      <c r="R23" s="21">
        <v>5195</v>
      </c>
      <c r="S23" s="53">
        <v>5558</v>
      </c>
      <c r="T23" s="35">
        <v>3624</v>
      </c>
      <c r="U23" s="15">
        <v>238</v>
      </c>
      <c r="V23" s="16">
        <v>122</v>
      </c>
      <c r="W23" s="16">
        <f aca="true" t="shared" si="11" ref="W23:W29">U23-V23</f>
        <v>116</v>
      </c>
      <c r="X23" s="18">
        <v>2.97</v>
      </c>
    </row>
    <row r="24" spans="1:24" ht="15.75" customHeight="1">
      <c r="A24" s="45" t="s">
        <v>76</v>
      </c>
      <c r="B24" s="21">
        <f t="shared" si="2"/>
        <v>122</v>
      </c>
      <c r="C24" s="16">
        <v>72</v>
      </c>
      <c r="D24" s="16">
        <v>50</v>
      </c>
      <c r="E24" s="16">
        <v>103</v>
      </c>
      <c r="F24" s="16">
        <v>53</v>
      </c>
      <c r="G24" s="16">
        <v>50</v>
      </c>
      <c r="H24" s="17">
        <v>19</v>
      </c>
      <c r="I24" s="15">
        <f t="shared" si="8"/>
        <v>504</v>
      </c>
      <c r="J24" s="16">
        <v>233</v>
      </c>
      <c r="K24" s="16">
        <v>271</v>
      </c>
      <c r="L24" s="16">
        <f t="shared" si="9"/>
        <v>416</v>
      </c>
      <c r="M24" s="16">
        <v>204</v>
      </c>
      <c r="N24" s="16">
        <v>212</v>
      </c>
      <c r="O24" s="17">
        <v>88</v>
      </c>
      <c r="P24" s="17">
        <f t="shared" si="3"/>
        <v>107</v>
      </c>
      <c r="Q24" s="35">
        <f t="shared" si="10"/>
        <v>12207</v>
      </c>
      <c r="R24" s="21">
        <v>5787</v>
      </c>
      <c r="S24" s="53">
        <v>6420</v>
      </c>
      <c r="T24" s="35">
        <v>4192</v>
      </c>
      <c r="U24" s="15">
        <v>281</v>
      </c>
      <c r="V24" s="16">
        <v>200</v>
      </c>
      <c r="W24" s="16">
        <f t="shared" si="11"/>
        <v>81</v>
      </c>
      <c r="X24" s="18">
        <v>2.91</v>
      </c>
    </row>
    <row r="25" spans="1:24" ht="15.75" customHeight="1">
      <c r="A25" s="45" t="s">
        <v>60</v>
      </c>
      <c r="B25" s="21">
        <f t="shared" si="2"/>
        <v>27</v>
      </c>
      <c r="C25" s="16">
        <v>20</v>
      </c>
      <c r="D25" s="16">
        <v>7</v>
      </c>
      <c r="E25" s="16">
        <v>41</v>
      </c>
      <c r="F25" s="16">
        <v>24</v>
      </c>
      <c r="G25" s="16">
        <v>17</v>
      </c>
      <c r="H25" s="17">
        <v>-14</v>
      </c>
      <c r="I25" s="15">
        <f t="shared" si="8"/>
        <v>85</v>
      </c>
      <c r="J25" s="16">
        <v>44</v>
      </c>
      <c r="K25" s="16">
        <v>41</v>
      </c>
      <c r="L25" s="16">
        <f t="shared" si="9"/>
        <v>82</v>
      </c>
      <c r="M25" s="16">
        <v>39</v>
      </c>
      <c r="N25" s="16">
        <v>43</v>
      </c>
      <c r="O25" s="17">
        <v>3</v>
      </c>
      <c r="P25" s="17">
        <f t="shared" si="3"/>
        <v>-11</v>
      </c>
      <c r="Q25" s="35">
        <f t="shared" si="10"/>
        <v>3233</v>
      </c>
      <c r="R25" s="21">
        <v>1562</v>
      </c>
      <c r="S25" s="53">
        <v>1671</v>
      </c>
      <c r="T25" s="35">
        <v>1149</v>
      </c>
      <c r="U25" s="15">
        <v>43</v>
      </c>
      <c r="V25" s="16">
        <v>40</v>
      </c>
      <c r="W25" s="16">
        <f t="shared" si="11"/>
        <v>3</v>
      </c>
      <c r="X25" s="18">
        <v>2.81</v>
      </c>
    </row>
    <row r="26" spans="1:24" ht="15.75" customHeight="1">
      <c r="A26" s="45" t="s">
        <v>61</v>
      </c>
      <c r="B26" s="21">
        <f t="shared" si="2"/>
        <v>29</v>
      </c>
      <c r="C26" s="16">
        <v>15</v>
      </c>
      <c r="D26" s="16">
        <v>14</v>
      </c>
      <c r="E26" s="16">
        <v>47</v>
      </c>
      <c r="F26" s="16">
        <v>24</v>
      </c>
      <c r="G26" s="16">
        <v>23</v>
      </c>
      <c r="H26" s="17">
        <v>-18</v>
      </c>
      <c r="I26" s="15">
        <f t="shared" si="8"/>
        <v>77</v>
      </c>
      <c r="J26" s="16">
        <v>34</v>
      </c>
      <c r="K26" s="16">
        <v>43</v>
      </c>
      <c r="L26" s="16">
        <f t="shared" si="9"/>
        <v>94</v>
      </c>
      <c r="M26" s="16">
        <v>39</v>
      </c>
      <c r="N26" s="16">
        <v>55</v>
      </c>
      <c r="O26" s="17">
        <v>-17</v>
      </c>
      <c r="P26" s="17">
        <f t="shared" si="3"/>
        <v>-35</v>
      </c>
      <c r="Q26" s="35">
        <f t="shared" si="10"/>
        <v>3159</v>
      </c>
      <c r="R26" s="21">
        <v>1499</v>
      </c>
      <c r="S26" s="53">
        <v>1660</v>
      </c>
      <c r="T26" s="35">
        <v>1035</v>
      </c>
      <c r="U26" s="15">
        <v>22</v>
      </c>
      <c r="V26" s="16">
        <v>32</v>
      </c>
      <c r="W26" s="16">
        <f t="shared" si="11"/>
        <v>-10</v>
      </c>
      <c r="X26" s="18">
        <v>3.05</v>
      </c>
    </row>
    <row r="27" spans="1:24" ht="15.75" customHeight="1">
      <c r="A27" s="45" t="s">
        <v>62</v>
      </c>
      <c r="B27" s="21">
        <f t="shared" si="2"/>
        <v>6</v>
      </c>
      <c r="C27" s="16">
        <v>3</v>
      </c>
      <c r="D27" s="16">
        <v>3</v>
      </c>
      <c r="E27" s="16">
        <v>31</v>
      </c>
      <c r="F27" s="16">
        <v>14</v>
      </c>
      <c r="G27" s="16">
        <v>17</v>
      </c>
      <c r="H27" s="17">
        <v>-25</v>
      </c>
      <c r="I27" s="15">
        <f t="shared" si="8"/>
        <v>57</v>
      </c>
      <c r="J27" s="16">
        <v>39</v>
      </c>
      <c r="K27" s="16">
        <v>18</v>
      </c>
      <c r="L27" s="16">
        <f t="shared" si="9"/>
        <v>82</v>
      </c>
      <c r="M27" s="16">
        <v>40</v>
      </c>
      <c r="N27" s="16">
        <v>42</v>
      </c>
      <c r="O27" s="17">
        <v>-25</v>
      </c>
      <c r="P27" s="17">
        <f t="shared" si="3"/>
        <v>-50</v>
      </c>
      <c r="Q27" s="35">
        <f t="shared" si="10"/>
        <v>2194</v>
      </c>
      <c r="R27" s="21">
        <v>1086</v>
      </c>
      <c r="S27" s="53">
        <v>1108</v>
      </c>
      <c r="T27" s="35">
        <v>882</v>
      </c>
      <c r="U27" s="15">
        <v>23</v>
      </c>
      <c r="V27" s="16">
        <v>36</v>
      </c>
      <c r="W27" s="16">
        <f t="shared" si="11"/>
        <v>-13</v>
      </c>
      <c r="X27" s="18">
        <v>2.49</v>
      </c>
    </row>
    <row r="28" spans="1:24" ht="15.75" customHeight="1">
      <c r="A28" s="45" t="s">
        <v>63</v>
      </c>
      <c r="B28" s="21">
        <f t="shared" si="2"/>
        <v>0</v>
      </c>
      <c r="C28" s="16">
        <v>0</v>
      </c>
      <c r="D28" s="16">
        <v>0</v>
      </c>
      <c r="E28" s="16">
        <v>18</v>
      </c>
      <c r="F28" s="16">
        <v>9</v>
      </c>
      <c r="G28" s="16">
        <v>9</v>
      </c>
      <c r="H28" s="17">
        <v>-18</v>
      </c>
      <c r="I28" s="15">
        <f t="shared" si="8"/>
        <v>26</v>
      </c>
      <c r="J28" s="16">
        <v>13</v>
      </c>
      <c r="K28" s="16">
        <v>13</v>
      </c>
      <c r="L28" s="16">
        <f t="shared" si="9"/>
        <v>47</v>
      </c>
      <c r="M28" s="16">
        <v>27</v>
      </c>
      <c r="N28" s="16">
        <v>20</v>
      </c>
      <c r="O28" s="17">
        <v>-21</v>
      </c>
      <c r="P28" s="17">
        <f t="shared" si="3"/>
        <v>-39</v>
      </c>
      <c r="Q28" s="35">
        <f t="shared" si="10"/>
        <v>862</v>
      </c>
      <c r="R28" s="21">
        <v>436</v>
      </c>
      <c r="S28" s="53">
        <v>426</v>
      </c>
      <c r="T28" s="35">
        <v>358</v>
      </c>
      <c r="U28" s="15">
        <v>9</v>
      </c>
      <c r="V28" s="16">
        <v>16</v>
      </c>
      <c r="W28" s="16">
        <f t="shared" si="11"/>
        <v>-7</v>
      </c>
      <c r="X28" s="18">
        <v>2.41</v>
      </c>
    </row>
    <row r="29" spans="1:24" ht="15.75" customHeight="1">
      <c r="A29" s="46" t="s">
        <v>64</v>
      </c>
      <c r="B29" s="21">
        <f t="shared" si="2"/>
        <v>7</v>
      </c>
      <c r="C29" s="16">
        <v>3</v>
      </c>
      <c r="D29" s="16">
        <v>4</v>
      </c>
      <c r="E29" s="16">
        <v>34</v>
      </c>
      <c r="F29" s="16">
        <v>23</v>
      </c>
      <c r="G29" s="16">
        <v>11</v>
      </c>
      <c r="H29" s="17">
        <v>-27</v>
      </c>
      <c r="I29" s="15">
        <f t="shared" si="8"/>
        <v>47</v>
      </c>
      <c r="J29" s="16">
        <v>23</v>
      </c>
      <c r="K29" s="16">
        <v>24</v>
      </c>
      <c r="L29" s="16">
        <f t="shared" si="9"/>
        <v>91</v>
      </c>
      <c r="M29" s="16">
        <v>41</v>
      </c>
      <c r="N29" s="16">
        <v>50</v>
      </c>
      <c r="O29" s="17">
        <v>-44</v>
      </c>
      <c r="P29" s="17">
        <f t="shared" si="3"/>
        <v>-71</v>
      </c>
      <c r="Q29" s="35">
        <f t="shared" si="10"/>
        <v>1661</v>
      </c>
      <c r="R29" s="21">
        <v>807</v>
      </c>
      <c r="S29" s="53">
        <v>854</v>
      </c>
      <c r="T29" s="35">
        <v>770</v>
      </c>
      <c r="U29" s="15">
        <v>20</v>
      </c>
      <c r="V29" s="16">
        <v>36</v>
      </c>
      <c r="W29" s="16">
        <f t="shared" si="11"/>
        <v>-16</v>
      </c>
      <c r="X29" s="18">
        <v>2.16</v>
      </c>
    </row>
    <row r="30" spans="1:24" ht="15.75" customHeight="1">
      <c r="A30" s="19" t="s">
        <v>59</v>
      </c>
      <c r="B30" s="11">
        <f>SUM(B31:B36)</f>
        <v>141</v>
      </c>
      <c r="C30" s="12">
        <f aca="true" t="shared" si="12" ref="C30:W30">SUM(C31:C36)</f>
        <v>65</v>
      </c>
      <c r="D30" s="12">
        <f t="shared" si="12"/>
        <v>76</v>
      </c>
      <c r="E30" s="12">
        <f t="shared" si="12"/>
        <v>384</v>
      </c>
      <c r="F30" s="12">
        <f t="shared" si="12"/>
        <v>221</v>
      </c>
      <c r="G30" s="12">
        <f t="shared" si="12"/>
        <v>163</v>
      </c>
      <c r="H30" s="13">
        <f t="shared" si="12"/>
        <v>-243</v>
      </c>
      <c r="I30" s="11">
        <f t="shared" si="12"/>
        <v>945</v>
      </c>
      <c r="J30" s="12">
        <f t="shared" si="12"/>
        <v>447</v>
      </c>
      <c r="K30" s="12">
        <f t="shared" si="12"/>
        <v>498</v>
      </c>
      <c r="L30" s="12">
        <f t="shared" si="12"/>
        <v>1048</v>
      </c>
      <c r="M30" s="12">
        <f t="shared" si="12"/>
        <v>486</v>
      </c>
      <c r="N30" s="12">
        <f t="shared" si="12"/>
        <v>562</v>
      </c>
      <c r="O30" s="13">
        <f t="shared" si="12"/>
        <v>-103</v>
      </c>
      <c r="P30" s="20">
        <f t="shared" si="3"/>
        <v>-346</v>
      </c>
      <c r="Q30" s="34">
        <f t="shared" si="12"/>
        <v>26045</v>
      </c>
      <c r="R30" s="56">
        <f t="shared" si="12"/>
        <v>12112</v>
      </c>
      <c r="S30" s="52">
        <f t="shared" si="12"/>
        <v>13933</v>
      </c>
      <c r="T30" s="34">
        <f t="shared" si="12"/>
        <v>10537</v>
      </c>
      <c r="U30" s="11">
        <f t="shared" si="12"/>
        <v>536</v>
      </c>
      <c r="V30" s="12">
        <f t="shared" si="12"/>
        <v>511</v>
      </c>
      <c r="W30" s="12">
        <f t="shared" si="12"/>
        <v>25</v>
      </c>
      <c r="X30" s="14">
        <v>2.47</v>
      </c>
    </row>
    <row r="31" spans="1:24" ht="15" customHeight="1">
      <c r="A31" s="38" t="s">
        <v>29</v>
      </c>
      <c r="B31" s="15">
        <f t="shared" si="2"/>
        <v>14</v>
      </c>
      <c r="C31" s="16">
        <v>6</v>
      </c>
      <c r="D31" s="16">
        <v>8</v>
      </c>
      <c r="E31" s="16">
        <v>41</v>
      </c>
      <c r="F31" s="16">
        <v>25</v>
      </c>
      <c r="G31" s="16">
        <v>16</v>
      </c>
      <c r="H31" s="17">
        <v>-27</v>
      </c>
      <c r="I31" s="15">
        <f aca="true" t="shared" si="13" ref="I31:I36">SUM(J31:K31)</f>
        <v>104</v>
      </c>
      <c r="J31" s="16">
        <v>54</v>
      </c>
      <c r="K31" s="16">
        <v>50</v>
      </c>
      <c r="L31" s="16">
        <f aca="true" t="shared" si="14" ref="L31:L36">SUM(M31:N31)</f>
        <v>130</v>
      </c>
      <c r="M31" s="16">
        <v>59</v>
      </c>
      <c r="N31" s="16">
        <v>71</v>
      </c>
      <c r="O31" s="17">
        <v>-26</v>
      </c>
      <c r="P31" s="17">
        <f t="shared" si="3"/>
        <v>-53</v>
      </c>
      <c r="Q31" s="35">
        <f aca="true" t="shared" si="15" ref="Q31:Q36">SUM(R31:S31)</f>
        <v>3294</v>
      </c>
      <c r="R31" s="21">
        <v>1523</v>
      </c>
      <c r="S31" s="53">
        <v>1771</v>
      </c>
      <c r="T31" s="35">
        <v>1349</v>
      </c>
      <c r="U31" s="15">
        <v>43</v>
      </c>
      <c r="V31" s="16">
        <v>44</v>
      </c>
      <c r="W31" s="16">
        <f aca="true" t="shared" si="16" ref="W31:W36">U31-V31</f>
        <v>-1</v>
      </c>
      <c r="X31" s="18">
        <v>2.44</v>
      </c>
    </row>
    <row r="32" spans="1:24" ht="15.75" customHeight="1">
      <c r="A32" s="38" t="s">
        <v>30</v>
      </c>
      <c r="B32" s="15">
        <f t="shared" si="2"/>
        <v>35</v>
      </c>
      <c r="C32" s="16">
        <v>20</v>
      </c>
      <c r="D32" s="16">
        <v>15</v>
      </c>
      <c r="E32" s="16">
        <v>85</v>
      </c>
      <c r="F32" s="16">
        <v>47</v>
      </c>
      <c r="G32" s="16">
        <v>38</v>
      </c>
      <c r="H32" s="17">
        <v>-50</v>
      </c>
      <c r="I32" s="15">
        <f t="shared" si="13"/>
        <v>221</v>
      </c>
      <c r="J32" s="16">
        <v>108</v>
      </c>
      <c r="K32" s="16">
        <v>113</v>
      </c>
      <c r="L32" s="16">
        <f t="shared" si="14"/>
        <v>238</v>
      </c>
      <c r="M32" s="16">
        <v>110</v>
      </c>
      <c r="N32" s="16">
        <v>128</v>
      </c>
      <c r="O32" s="17">
        <v>-17</v>
      </c>
      <c r="P32" s="17">
        <f t="shared" si="3"/>
        <v>-67</v>
      </c>
      <c r="Q32" s="35">
        <f t="shared" si="15"/>
        <v>5492</v>
      </c>
      <c r="R32" s="21">
        <v>2590</v>
      </c>
      <c r="S32" s="53">
        <v>2902</v>
      </c>
      <c r="T32" s="35">
        <v>2069</v>
      </c>
      <c r="U32" s="15">
        <v>148</v>
      </c>
      <c r="V32" s="16">
        <v>139</v>
      </c>
      <c r="W32" s="16">
        <f t="shared" si="16"/>
        <v>9</v>
      </c>
      <c r="X32" s="18">
        <v>2.65</v>
      </c>
    </row>
    <row r="33" spans="1:24" ht="15.75" customHeight="1">
      <c r="A33" s="38" t="s">
        <v>31</v>
      </c>
      <c r="B33" s="15">
        <f t="shared" si="2"/>
        <v>27</v>
      </c>
      <c r="C33" s="16">
        <v>11</v>
      </c>
      <c r="D33" s="16">
        <v>16</v>
      </c>
      <c r="E33" s="16">
        <v>85</v>
      </c>
      <c r="F33" s="16">
        <v>54</v>
      </c>
      <c r="G33" s="16">
        <v>31</v>
      </c>
      <c r="H33" s="17">
        <v>-58</v>
      </c>
      <c r="I33" s="15">
        <f t="shared" si="13"/>
        <v>164</v>
      </c>
      <c r="J33" s="16">
        <v>87</v>
      </c>
      <c r="K33" s="16">
        <v>77</v>
      </c>
      <c r="L33" s="16">
        <f t="shared" si="14"/>
        <v>226</v>
      </c>
      <c r="M33" s="16">
        <v>115</v>
      </c>
      <c r="N33" s="16">
        <v>111</v>
      </c>
      <c r="O33" s="17">
        <v>-62</v>
      </c>
      <c r="P33" s="17">
        <f t="shared" si="3"/>
        <v>-120</v>
      </c>
      <c r="Q33" s="35">
        <f t="shared" si="15"/>
        <v>5404</v>
      </c>
      <c r="R33" s="21">
        <v>2440</v>
      </c>
      <c r="S33" s="53">
        <v>2964</v>
      </c>
      <c r="T33" s="35">
        <v>2286</v>
      </c>
      <c r="U33" s="15">
        <v>79</v>
      </c>
      <c r="V33" s="16">
        <v>94</v>
      </c>
      <c r="W33" s="16">
        <f t="shared" si="16"/>
        <v>-15</v>
      </c>
      <c r="X33" s="18">
        <v>2.36</v>
      </c>
    </row>
    <row r="34" spans="1:24" ht="15.75" customHeight="1">
      <c r="A34" s="38" t="s">
        <v>32</v>
      </c>
      <c r="B34" s="15">
        <f t="shared" si="2"/>
        <v>32</v>
      </c>
      <c r="C34" s="16">
        <v>12</v>
      </c>
      <c r="D34" s="16">
        <v>20</v>
      </c>
      <c r="E34" s="16">
        <v>86</v>
      </c>
      <c r="F34" s="16">
        <v>46</v>
      </c>
      <c r="G34" s="16">
        <v>40</v>
      </c>
      <c r="H34" s="17">
        <v>-54</v>
      </c>
      <c r="I34" s="15">
        <f t="shared" si="13"/>
        <v>287</v>
      </c>
      <c r="J34" s="16">
        <v>130</v>
      </c>
      <c r="K34" s="16">
        <v>157</v>
      </c>
      <c r="L34" s="16">
        <f t="shared" si="14"/>
        <v>229</v>
      </c>
      <c r="M34" s="16">
        <v>104</v>
      </c>
      <c r="N34" s="16">
        <v>125</v>
      </c>
      <c r="O34" s="17">
        <v>58</v>
      </c>
      <c r="P34" s="17">
        <f t="shared" si="3"/>
        <v>4</v>
      </c>
      <c r="Q34" s="35">
        <f t="shared" si="15"/>
        <v>5992</v>
      </c>
      <c r="R34" s="21">
        <v>2808</v>
      </c>
      <c r="S34" s="53">
        <v>3184</v>
      </c>
      <c r="T34" s="35">
        <v>2429</v>
      </c>
      <c r="U34" s="15">
        <v>159</v>
      </c>
      <c r="V34" s="16">
        <v>138</v>
      </c>
      <c r="W34" s="16">
        <f t="shared" si="16"/>
        <v>21</v>
      </c>
      <c r="X34" s="18">
        <v>2.47</v>
      </c>
    </row>
    <row r="35" spans="1:24" ht="15.75" customHeight="1">
      <c r="A35" s="38" t="s">
        <v>33</v>
      </c>
      <c r="B35" s="15">
        <f t="shared" si="2"/>
        <v>8</v>
      </c>
      <c r="C35" s="16">
        <v>5</v>
      </c>
      <c r="D35" s="16">
        <v>3</v>
      </c>
      <c r="E35" s="16">
        <v>39</v>
      </c>
      <c r="F35" s="16">
        <v>25</v>
      </c>
      <c r="G35" s="16">
        <v>14</v>
      </c>
      <c r="H35" s="17">
        <v>-31</v>
      </c>
      <c r="I35" s="15">
        <f t="shared" si="13"/>
        <v>69</v>
      </c>
      <c r="J35" s="16">
        <v>32</v>
      </c>
      <c r="K35" s="16">
        <v>37</v>
      </c>
      <c r="L35" s="16">
        <f t="shared" si="14"/>
        <v>104</v>
      </c>
      <c r="M35" s="16">
        <v>43</v>
      </c>
      <c r="N35" s="16">
        <v>61</v>
      </c>
      <c r="O35" s="17">
        <v>-35</v>
      </c>
      <c r="P35" s="17">
        <f t="shared" si="3"/>
        <v>-66</v>
      </c>
      <c r="Q35" s="35">
        <f t="shared" si="15"/>
        <v>2358</v>
      </c>
      <c r="R35" s="21">
        <v>1124</v>
      </c>
      <c r="S35" s="53">
        <v>1234</v>
      </c>
      <c r="T35" s="35">
        <v>1005</v>
      </c>
      <c r="U35" s="15">
        <v>51</v>
      </c>
      <c r="V35" s="16">
        <v>54</v>
      </c>
      <c r="W35" s="16">
        <f t="shared" si="16"/>
        <v>-3</v>
      </c>
      <c r="X35" s="18">
        <v>2.35</v>
      </c>
    </row>
    <row r="36" spans="1:24" ht="15.75" customHeight="1">
      <c r="A36" s="38" t="s">
        <v>34</v>
      </c>
      <c r="B36" s="15">
        <f t="shared" si="2"/>
        <v>25</v>
      </c>
      <c r="C36" s="16">
        <v>11</v>
      </c>
      <c r="D36" s="16">
        <v>14</v>
      </c>
      <c r="E36" s="16">
        <v>48</v>
      </c>
      <c r="F36" s="16">
        <v>24</v>
      </c>
      <c r="G36" s="16">
        <v>24</v>
      </c>
      <c r="H36" s="17">
        <v>-23</v>
      </c>
      <c r="I36" s="15">
        <f t="shared" si="13"/>
        <v>100</v>
      </c>
      <c r="J36" s="16">
        <v>36</v>
      </c>
      <c r="K36" s="16">
        <v>64</v>
      </c>
      <c r="L36" s="16">
        <f t="shared" si="14"/>
        <v>121</v>
      </c>
      <c r="M36" s="16">
        <v>55</v>
      </c>
      <c r="N36" s="16">
        <v>66</v>
      </c>
      <c r="O36" s="17">
        <v>-21</v>
      </c>
      <c r="P36" s="17">
        <f t="shared" si="3"/>
        <v>-44</v>
      </c>
      <c r="Q36" s="35">
        <f t="shared" si="15"/>
        <v>3505</v>
      </c>
      <c r="R36" s="21">
        <v>1627</v>
      </c>
      <c r="S36" s="53">
        <v>1878</v>
      </c>
      <c r="T36" s="35">
        <v>1399</v>
      </c>
      <c r="U36" s="15">
        <v>56</v>
      </c>
      <c r="V36" s="16">
        <v>42</v>
      </c>
      <c r="W36" s="22">
        <f t="shared" si="16"/>
        <v>14</v>
      </c>
      <c r="X36" s="23">
        <v>2.51</v>
      </c>
    </row>
    <row r="37" spans="1:24" ht="15.75" customHeight="1">
      <c r="A37" s="19" t="s">
        <v>58</v>
      </c>
      <c r="B37" s="11">
        <f>SUM(B38:B44)</f>
        <v>1087</v>
      </c>
      <c r="C37" s="12">
        <f aca="true" t="shared" si="17" ref="C37:W37">SUM(C38:C44)</f>
        <v>563</v>
      </c>
      <c r="D37" s="12">
        <f t="shared" si="17"/>
        <v>524</v>
      </c>
      <c r="E37" s="12">
        <f t="shared" si="17"/>
        <v>901</v>
      </c>
      <c r="F37" s="12">
        <f t="shared" si="17"/>
        <v>490</v>
      </c>
      <c r="G37" s="12">
        <f t="shared" si="17"/>
        <v>411</v>
      </c>
      <c r="H37" s="13">
        <f t="shared" si="17"/>
        <v>186</v>
      </c>
      <c r="I37" s="11">
        <f t="shared" si="17"/>
        <v>5273</v>
      </c>
      <c r="J37" s="12">
        <f t="shared" si="17"/>
        <v>2650</v>
      </c>
      <c r="K37" s="12">
        <f t="shared" si="17"/>
        <v>2623</v>
      </c>
      <c r="L37" s="12">
        <f t="shared" si="17"/>
        <v>5016</v>
      </c>
      <c r="M37" s="12">
        <f t="shared" si="17"/>
        <v>2506</v>
      </c>
      <c r="N37" s="12">
        <f t="shared" si="17"/>
        <v>2510</v>
      </c>
      <c r="O37" s="13">
        <f t="shared" si="17"/>
        <v>257</v>
      </c>
      <c r="P37" s="13">
        <f t="shared" si="3"/>
        <v>443</v>
      </c>
      <c r="Q37" s="34">
        <f t="shared" si="17"/>
        <v>111786</v>
      </c>
      <c r="R37" s="56">
        <f t="shared" si="17"/>
        <v>53629</v>
      </c>
      <c r="S37" s="52">
        <f t="shared" si="17"/>
        <v>58157</v>
      </c>
      <c r="T37" s="34">
        <f t="shared" si="17"/>
        <v>38154</v>
      </c>
      <c r="U37" s="11">
        <f t="shared" si="17"/>
        <v>2831</v>
      </c>
      <c r="V37" s="12">
        <f t="shared" si="17"/>
        <v>2139</v>
      </c>
      <c r="W37" s="12">
        <f t="shared" si="17"/>
        <v>692</v>
      </c>
      <c r="X37" s="14">
        <v>2.93</v>
      </c>
    </row>
    <row r="38" spans="1:24" ht="15.75" customHeight="1">
      <c r="A38" s="38" t="s">
        <v>7</v>
      </c>
      <c r="B38" s="15">
        <f t="shared" si="2"/>
        <v>155</v>
      </c>
      <c r="C38" s="16">
        <v>91</v>
      </c>
      <c r="D38" s="16">
        <v>64</v>
      </c>
      <c r="E38" s="16">
        <v>99</v>
      </c>
      <c r="F38" s="16">
        <v>55</v>
      </c>
      <c r="G38" s="16">
        <v>44</v>
      </c>
      <c r="H38" s="17">
        <v>56</v>
      </c>
      <c r="I38" s="15">
        <f aca="true" t="shared" si="18" ref="I38:I44">SUM(J38:K38)</f>
        <v>1009</v>
      </c>
      <c r="J38" s="16">
        <v>603</v>
      </c>
      <c r="K38" s="16">
        <v>406</v>
      </c>
      <c r="L38" s="16">
        <f aca="true" t="shared" si="19" ref="L38:L44">SUM(M38:N38)</f>
        <v>995</v>
      </c>
      <c r="M38" s="16">
        <v>587</v>
      </c>
      <c r="N38" s="16">
        <v>408</v>
      </c>
      <c r="O38" s="17">
        <v>14</v>
      </c>
      <c r="P38" s="17">
        <f t="shared" si="3"/>
        <v>70</v>
      </c>
      <c r="Q38" s="35">
        <f aca="true" t="shared" si="20" ref="Q38:Q44">SUM(R38:S38)</f>
        <v>14899</v>
      </c>
      <c r="R38" s="21">
        <v>7360</v>
      </c>
      <c r="S38" s="53">
        <v>7539</v>
      </c>
      <c r="T38" s="35">
        <v>5300</v>
      </c>
      <c r="U38" s="15">
        <v>608</v>
      </c>
      <c r="V38" s="16">
        <v>524</v>
      </c>
      <c r="W38" s="16">
        <f aca="true" t="shared" si="21" ref="W38:W44">U38-V38</f>
        <v>84</v>
      </c>
      <c r="X38" s="18">
        <v>2.81</v>
      </c>
    </row>
    <row r="39" spans="1:24" ht="15.75" customHeight="1">
      <c r="A39" s="38" t="s">
        <v>35</v>
      </c>
      <c r="B39" s="15">
        <f t="shared" si="2"/>
        <v>229</v>
      </c>
      <c r="C39" s="16">
        <v>117</v>
      </c>
      <c r="D39" s="16">
        <v>112</v>
      </c>
      <c r="E39" s="16">
        <v>141</v>
      </c>
      <c r="F39" s="16">
        <v>76</v>
      </c>
      <c r="G39" s="16">
        <v>65</v>
      </c>
      <c r="H39" s="17">
        <v>88</v>
      </c>
      <c r="I39" s="15">
        <f t="shared" si="18"/>
        <v>1160</v>
      </c>
      <c r="J39" s="16">
        <v>606</v>
      </c>
      <c r="K39" s="16">
        <v>554</v>
      </c>
      <c r="L39" s="16">
        <f t="shared" si="19"/>
        <v>1129</v>
      </c>
      <c r="M39" s="16">
        <v>588</v>
      </c>
      <c r="N39" s="16">
        <v>541</v>
      </c>
      <c r="O39" s="17">
        <v>31</v>
      </c>
      <c r="P39" s="17">
        <f t="shared" si="3"/>
        <v>119</v>
      </c>
      <c r="Q39" s="35">
        <f t="shared" si="20"/>
        <v>20532</v>
      </c>
      <c r="R39" s="21">
        <v>9806</v>
      </c>
      <c r="S39" s="53">
        <v>10726</v>
      </c>
      <c r="T39" s="35">
        <v>7445</v>
      </c>
      <c r="U39" s="15">
        <v>591</v>
      </c>
      <c r="V39" s="16">
        <v>431</v>
      </c>
      <c r="W39" s="16">
        <f t="shared" si="21"/>
        <v>160</v>
      </c>
      <c r="X39" s="18">
        <v>2.76</v>
      </c>
    </row>
    <row r="40" spans="1:24" ht="15.75" customHeight="1">
      <c r="A40" s="38" t="s">
        <v>8</v>
      </c>
      <c r="B40" s="15">
        <f t="shared" si="2"/>
        <v>361</v>
      </c>
      <c r="C40" s="16">
        <v>165</v>
      </c>
      <c r="D40" s="16">
        <v>196</v>
      </c>
      <c r="E40" s="16">
        <v>202</v>
      </c>
      <c r="F40" s="16">
        <v>113</v>
      </c>
      <c r="G40" s="16">
        <v>89</v>
      </c>
      <c r="H40" s="17">
        <v>159</v>
      </c>
      <c r="I40" s="15">
        <f t="shared" si="18"/>
        <v>1564</v>
      </c>
      <c r="J40" s="16">
        <v>747</v>
      </c>
      <c r="K40" s="16">
        <v>817</v>
      </c>
      <c r="L40" s="16">
        <f t="shared" si="19"/>
        <v>1362</v>
      </c>
      <c r="M40" s="16">
        <v>642</v>
      </c>
      <c r="N40" s="16">
        <v>720</v>
      </c>
      <c r="O40" s="17">
        <v>202</v>
      </c>
      <c r="P40" s="17">
        <f t="shared" si="3"/>
        <v>361</v>
      </c>
      <c r="Q40" s="35">
        <f t="shared" si="20"/>
        <v>32046</v>
      </c>
      <c r="R40" s="21">
        <v>15345</v>
      </c>
      <c r="S40" s="53">
        <v>16701</v>
      </c>
      <c r="T40" s="35">
        <v>11088</v>
      </c>
      <c r="U40" s="15">
        <v>833</v>
      </c>
      <c r="V40" s="16">
        <v>586</v>
      </c>
      <c r="W40" s="16">
        <f t="shared" si="21"/>
        <v>247</v>
      </c>
      <c r="X40" s="18">
        <v>2.89</v>
      </c>
    </row>
    <row r="41" spans="1:24" ht="15.75" customHeight="1">
      <c r="A41" s="38" t="s">
        <v>9</v>
      </c>
      <c r="B41" s="15">
        <f t="shared" si="2"/>
        <v>104</v>
      </c>
      <c r="C41" s="16">
        <v>57</v>
      </c>
      <c r="D41" s="16">
        <v>47</v>
      </c>
      <c r="E41" s="16">
        <v>143</v>
      </c>
      <c r="F41" s="16">
        <v>72</v>
      </c>
      <c r="G41" s="16">
        <v>71</v>
      </c>
      <c r="H41" s="17">
        <v>-39</v>
      </c>
      <c r="I41" s="15">
        <f t="shared" si="18"/>
        <v>506</v>
      </c>
      <c r="J41" s="16">
        <v>223</v>
      </c>
      <c r="K41" s="16">
        <v>283</v>
      </c>
      <c r="L41" s="16">
        <f t="shared" si="19"/>
        <v>539</v>
      </c>
      <c r="M41" s="16">
        <v>249</v>
      </c>
      <c r="N41" s="16">
        <v>290</v>
      </c>
      <c r="O41" s="17">
        <v>-33</v>
      </c>
      <c r="P41" s="17">
        <f t="shared" si="3"/>
        <v>-72</v>
      </c>
      <c r="Q41" s="35">
        <f t="shared" si="20"/>
        <v>14589</v>
      </c>
      <c r="R41" s="21">
        <v>6957</v>
      </c>
      <c r="S41" s="53">
        <v>7632</v>
      </c>
      <c r="T41" s="35">
        <v>4829</v>
      </c>
      <c r="U41" s="15">
        <v>305</v>
      </c>
      <c r="V41" s="16">
        <v>236</v>
      </c>
      <c r="W41" s="16">
        <f t="shared" si="21"/>
        <v>69</v>
      </c>
      <c r="X41" s="18">
        <v>3.02</v>
      </c>
    </row>
    <row r="42" spans="1:24" ht="15.75" customHeight="1">
      <c r="A42" s="38" t="s">
        <v>36</v>
      </c>
      <c r="B42" s="15">
        <f t="shared" si="2"/>
        <v>107</v>
      </c>
      <c r="C42" s="16">
        <v>66</v>
      </c>
      <c r="D42" s="16">
        <v>41</v>
      </c>
      <c r="E42" s="16">
        <v>127</v>
      </c>
      <c r="F42" s="16">
        <v>76</v>
      </c>
      <c r="G42" s="16">
        <v>51</v>
      </c>
      <c r="H42" s="17">
        <v>-20</v>
      </c>
      <c r="I42" s="15">
        <f t="shared" si="18"/>
        <v>493</v>
      </c>
      <c r="J42" s="16">
        <v>228</v>
      </c>
      <c r="K42" s="16">
        <v>265</v>
      </c>
      <c r="L42" s="16">
        <f t="shared" si="19"/>
        <v>434</v>
      </c>
      <c r="M42" s="16">
        <v>192</v>
      </c>
      <c r="N42" s="16">
        <v>242</v>
      </c>
      <c r="O42" s="17">
        <v>59</v>
      </c>
      <c r="P42" s="17">
        <f t="shared" si="3"/>
        <v>39</v>
      </c>
      <c r="Q42" s="35">
        <f t="shared" si="20"/>
        <v>13156</v>
      </c>
      <c r="R42" s="21">
        <v>6257</v>
      </c>
      <c r="S42" s="53">
        <v>6899</v>
      </c>
      <c r="T42" s="35">
        <v>4182</v>
      </c>
      <c r="U42" s="15">
        <v>208</v>
      </c>
      <c r="V42" s="16">
        <v>137</v>
      </c>
      <c r="W42" s="16">
        <f t="shared" si="21"/>
        <v>71</v>
      </c>
      <c r="X42" s="18">
        <v>3.15</v>
      </c>
    </row>
    <row r="43" spans="1:24" ht="15.75" customHeight="1">
      <c r="A43" s="38" t="s">
        <v>57</v>
      </c>
      <c r="B43" s="15">
        <f t="shared" si="2"/>
        <v>60</v>
      </c>
      <c r="C43" s="16">
        <v>29</v>
      </c>
      <c r="D43" s="16">
        <v>31</v>
      </c>
      <c r="E43" s="16">
        <v>85</v>
      </c>
      <c r="F43" s="16">
        <v>49</v>
      </c>
      <c r="G43" s="16">
        <v>36</v>
      </c>
      <c r="H43" s="17">
        <v>-25</v>
      </c>
      <c r="I43" s="15">
        <f t="shared" si="18"/>
        <v>280</v>
      </c>
      <c r="J43" s="16">
        <v>126</v>
      </c>
      <c r="K43" s="16">
        <v>154</v>
      </c>
      <c r="L43" s="16">
        <f t="shared" si="19"/>
        <v>283</v>
      </c>
      <c r="M43" s="16">
        <v>126</v>
      </c>
      <c r="N43" s="16">
        <v>157</v>
      </c>
      <c r="O43" s="17">
        <v>-3</v>
      </c>
      <c r="P43" s="17">
        <f t="shared" si="3"/>
        <v>-28</v>
      </c>
      <c r="Q43" s="35">
        <f t="shared" si="20"/>
        <v>8341</v>
      </c>
      <c r="R43" s="21">
        <v>3994</v>
      </c>
      <c r="S43" s="53">
        <v>4347</v>
      </c>
      <c r="T43" s="35">
        <v>2836</v>
      </c>
      <c r="U43" s="15">
        <v>190</v>
      </c>
      <c r="V43" s="16">
        <v>151</v>
      </c>
      <c r="W43" s="16">
        <f t="shared" si="21"/>
        <v>39</v>
      </c>
      <c r="X43" s="18">
        <v>2.94</v>
      </c>
    </row>
    <row r="44" spans="1:24" ht="15.75" customHeight="1">
      <c r="A44" s="39" t="s">
        <v>77</v>
      </c>
      <c r="B44" s="25">
        <f t="shared" si="2"/>
        <v>71</v>
      </c>
      <c r="C44" s="22">
        <v>38</v>
      </c>
      <c r="D44" s="22">
        <v>33</v>
      </c>
      <c r="E44" s="22">
        <v>104</v>
      </c>
      <c r="F44" s="22">
        <v>49</v>
      </c>
      <c r="G44" s="22">
        <v>55</v>
      </c>
      <c r="H44" s="26">
        <v>-33</v>
      </c>
      <c r="I44" s="25">
        <f t="shared" si="18"/>
        <v>261</v>
      </c>
      <c r="J44" s="22">
        <v>117</v>
      </c>
      <c r="K44" s="22">
        <v>144</v>
      </c>
      <c r="L44" s="22">
        <f t="shared" si="19"/>
        <v>274</v>
      </c>
      <c r="M44" s="22">
        <v>122</v>
      </c>
      <c r="N44" s="22">
        <v>152</v>
      </c>
      <c r="O44" s="26">
        <v>-13</v>
      </c>
      <c r="P44" s="17">
        <f t="shared" si="3"/>
        <v>-46</v>
      </c>
      <c r="Q44" s="36">
        <f t="shared" si="20"/>
        <v>8223</v>
      </c>
      <c r="R44" s="57">
        <v>3910</v>
      </c>
      <c r="S44" s="54">
        <v>4313</v>
      </c>
      <c r="T44" s="36">
        <v>2474</v>
      </c>
      <c r="U44" s="25">
        <v>96</v>
      </c>
      <c r="V44" s="22">
        <v>74</v>
      </c>
      <c r="W44" s="22">
        <f t="shared" si="21"/>
        <v>22</v>
      </c>
      <c r="X44" s="23">
        <v>3.32</v>
      </c>
    </row>
    <row r="45" spans="1:24" ht="15.75" customHeight="1">
      <c r="A45" s="24" t="s">
        <v>54</v>
      </c>
      <c r="B45" s="25">
        <f>SUM(B46:B47)</f>
        <v>167</v>
      </c>
      <c r="C45" s="22">
        <f aca="true" t="shared" si="22" ref="C45:W45">SUM(C46:C47)</f>
        <v>83</v>
      </c>
      <c r="D45" s="22">
        <f t="shared" si="22"/>
        <v>84</v>
      </c>
      <c r="E45" s="22">
        <f t="shared" si="22"/>
        <v>304</v>
      </c>
      <c r="F45" s="22">
        <f t="shared" si="22"/>
        <v>156</v>
      </c>
      <c r="G45" s="22">
        <f t="shared" si="22"/>
        <v>148</v>
      </c>
      <c r="H45" s="26">
        <f t="shared" si="22"/>
        <v>-137</v>
      </c>
      <c r="I45" s="25">
        <f t="shared" si="22"/>
        <v>642</v>
      </c>
      <c r="J45" s="22">
        <f t="shared" si="22"/>
        <v>296</v>
      </c>
      <c r="K45" s="22">
        <f t="shared" si="22"/>
        <v>346</v>
      </c>
      <c r="L45" s="22">
        <f t="shared" si="22"/>
        <v>688</v>
      </c>
      <c r="M45" s="22">
        <f t="shared" si="22"/>
        <v>305</v>
      </c>
      <c r="N45" s="22">
        <f t="shared" si="22"/>
        <v>383</v>
      </c>
      <c r="O45" s="26">
        <f t="shared" si="22"/>
        <v>-46</v>
      </c>
      <c r="P45" s="20">
        <f t="shared" si="3"/>
        <v>-183</v>
      </c>
      <c r="Q45" s="36">
        <f t="shared" si="22"/>
        <v>24790</v>
      </c>
      <c r="R45" s="57">
        <f t="shared" si="22"/>
        <v>11694</v>
      </c>
      <c r="S45" s="54">
        <f t="shared" si="22"/>
        <v>13096</v>
      </c>
      <c r="T45" s="36">
        <f t="shared" si="22"/>
        <v>7848</v>
      </c>
      <c r="U45" s="25">
        <f t="shared" si="22"/>
        <v>337</v>
      </c>
      <c r="V45" s="22">
        <f t="shared" si="22"/>
        <v>247</v>
      </c>
      <c r="W45" s="22">
        <f t="shared" si="22"/>
        <v>90</v>
      </c>
      <c r="X45" s="23">
        <v>3.16</v>
      </c>
    </row>
    <row r="46" spans="1:24" ht="15.75" customHeight="1">
      <c r="A46" s="38" t="s">
        <v>55</v>
      </c>
      <c r="B46" s="15">
        <f t="shared" si="2"/>
        <v>74</v>
      </c>
      <c r="C46" s="16">
        <v>34</v>
      </c>
      <c r="D46" s="16">
        <v>40</v>
      </c>
      <c r="E46" s="16">
        <v>138</v>
      </c>
      <c r="F46" s="16">
        <v>67</v>
      </c>
      <c r="G46" s="16">
        <v>71</v>
      </c>
      <c r="H46" s="17">
        <v>-64</v>
      </c>
      <c r="I46" s="15">
        <f>SUM(J46:K46)</f>
        <v>313</v>
      </c>
      <c r="J46" s="16">
        <v>145</v>
      </c>
      <c r="K46" s="16">
        <v>168</v>
      </c>
      <c r="L46" s="16">
        <f>SUM(M46:N46)</f>
        <v>367</v>
      </c>
      <c r="M46" s="16">
        <v>166</v>
      </c>
      <c r="N46" s="16">
        <v>201</v>
      </c>
      <c r="O46" s="17">
        <v>-54</v>
      </c>
      <c r="P46" s="17">
        <f t="shared" si="3"/>
        <v>-118</v>
      </c>
      <c r="Q46" s="35">
        <f>SUM(R46:S46)</f>
        <v>11443</v>
      </c>
      <c r="R46" s="21">
        <v>5377</v>
      </c>
      <c r="S46" s="53">
        <v>6066</v>
      </c>
      <c r="T46" s="35">
        <v>3713</v>
      </c>
      <c r="U46" s="15">
        <v>193</v>
      </c>
      <c r="V46" s="16">
        <v>142</v>
      </c>
      <c r="W46" s="16">
        <f>U46-V46</f>
        <v>51</v>
      </c>
      <c r="X46" s="18">
        <v>3.08</v>
      </c>
    </row>
    <row r="47" spans="1:24" ht="15.75" customHeight="1">
      <c r="A47" s="39" t="s">
        <v>56</v>
      </c>
      <c r="B47" s="25">
        <f t="shared" si="2"/>
        <v>93</v>
      </c>
      <c r="C47" s="22">
        <v>49</v>
      </c>
      <c r="D47" s="22">
        <v>44</v>
      </c>
      <c r="E47" s="22">
        <v>166</v>
      </c>
      <c r="F47" s="22">
        <v>89</v>
      </c>
      <c r="G47" s="22">
        <v>77</v>
      </c>
      <c r="H47" s="26">
        <v>-73</v>
      </c>
      <c r="I47" s="25">
        <f>SUM(J47:K47)</f>
        <v>329</v>
      </c>
      <c r="J47" s="22">
        <v>151</v>
      </c>
      <c r="K47" s="22">
        <v>178</v>
      </c>
      <c r="L47" s="22">
        <f>SUM(M47:N47)</f>
        <v>321</v>
      </c>
      <c r="M47" s="22">
        <v>139</v>
      </c>
      <c r="N47" s="22">
        <v>182</v>
      </c>
      <c r="O47" s="26">
        <v>8</v>
      </c>
      <c r="P47" s="17">
        <f t="shared" si="3"/>
        <v>-65</v>
      </c>
      <c r="Q47" s="36">
        <f>SUM(R47:S47)</f>
        <v>13347</v>
      </c>
      <c r="R47" s="57">
        <v>6317</v>
      </c>
      <c r="S47" s="54">
        <v>7030</v>
      </c>
      <c r="T47" s="36">
        <v>4135</v>
      </c>
      <c r="U47" s="25">
        <v>144</v>
      </c>
      <c r="V47" s="22">
        <v>105</v>
      </c>
      <c r="W47" s="22">
        <f>U47-V47</f>
        <v>39</v>
      </c>
      <c r="X47" s="23">
        <v>3.23</v>
      </c>
    </row>
    <row r="48" spans="1:24" ht="15.75" customHeight="1">
      <c r="A48" s="24" t="s">
        <v>53</v>
      </c>
      <c r="B48" s="25">
        <f>SUM(B49:B55)</f>
        <v>320</v>
      </c>
      <c r="C48" s="22">
        <f aca="true" t="shared" si="23" ref="C48:W48">SUM(C49:C55)</f>
        <v>164</v>
      </c>
      <c r="D48" s="22">
        <f t="shared" si="23"/>
        <v>156</v>
      </c>
      <c r="E48" s="22">
        <f t="shared" si="23"/>
        <v>722</v>
      </c>
      <c r="F48" s="22">
        <f t="shared" si="23"/>
        <v>392</v>
      </c>
      <c r="G48" s="22">
        <f t="shared" si="23"/>
        <v>330</v>
      </c>
      <c r="H48" s="26">
        <f t="shared" si="23"/>
        <v>-402</v>
      </c>
      <c r="I48" s="25">
        <f t="shared" si="23"/>
        <v>1482</v>
      </c>
      <c r="J48" s="22">
        <f t="shared" si="23"/>
        <v>629</v>
      </c>
      <c r="K48" s="22">
        <f t="shared" si="23"/>
        <v>853</v>
      </c>
      <c r="L48" s="22">
        <f t="shared" si="23"/>
        <v>1687</v>
      </c>
      <c r="M48" s="22">
        <f t="shared" si="23"/>
        <v>760</v>
      </c>
      <c r="N48" s="22">
        <f t="shared" si="23"/>
        <v>927</v>
      </c>
      <c r="O48" s="26">
        <f t="shared" si="23"/>
        <v>-205</v>
      </c>
      <c r="P48" s="20">
        <f t="shared" si="3"/>
        <v>-607</v>
      </c>
      <c r="Q48" s="36">
        <f t="shared" si="23"/>
        <v>47681</v>
      </c>
      <c r="R48" s="57">
        <f t="shared" si="23"/>
        <v>22375</v>
      </c>
      <c r="S48" s="54">
        <f t="shared" si="23"/>
        <v>25306</v>
      </c>
      <c r="T48" s="36">
        <f t="shared" si="23"/>
        <v>16864</v>
      </c>
      <c r="U48" s="25">
        <f t="shared" si="23"/>
        <v>775</v>
      </c>
      <c r="V48" s="22">
        <f t="shared" si="23"/>
        <v>776</v>
      </c>
      <c r="W48" s="22">
        <f t="shared" si="23"/>
        <v>-1</v>
      </c>
      <c r="X48" s="23">
        <v>2.83</v>
      </c>
    </row>
    <row r="49" spans="1:24" ht="15.75" customHeight="1">
      <c r="A49" s="45" t="s">
        <v>46</v>
      </c>
      <c r="B49" s="27">
        <f t="shared" si="2"/>
        <v>137</v>
      </c>
      <c r="C49" s="16">
        <v>72</v>
      </c>
      <c r="D49" s="16">
        <v>65</v>
      </c>
      <c r="E49" s="16">
        <v>227</v>
      </c>
      <c r="F49" s="16">
        <v>120</v>
      </c>
      <c r="G49" s="16">
        <v>107</v>
      </c>
      <c r="H49" s="17">
        <v>-90</v>
      </c>
      <c r="I49" s="15">
        <f aca="true" t="shared" si="24" ref="I49:I55">SUM(J49:K49)</f>
        <v>635</v>
      </c>
      <c r="J49" s="16">
        <v>248</v>
      </c>
      <c r="K49" s="16">
        <v>387</v>
      </c>
      <c r="L49" s="16">
        <f aca="true" t="shared" si="25" ref="L49:L55">SUM(M49:N49)</f>
        <v>678</v>
      </c>
      <c r="M49" s="16">
        <v>283</v>
      </c>
      <c r="N49" s="16">
        <v>395</v>
      </c>
      <c r="O49" s="17">
        <v>-43</v>
      </c>
      <c r="P49" s="17">
        <f t="shared" si="3"/>
        <v>-133</v>
      </c>
      <c r="Q49" s="35">
        <f aca="true" t="shared" si="26" ref="Q49:Q55">SUM(R49:S49)</f>
        <v>18018</v>
      </c>
      <c r="R49" s="21">
        <v>8465</v>
      </c>
      <c r="S49" s="53">
        <v>9553</v>
      </c>
      <c r="T49" s="35">
        <v>6048</v>
      </c>
      <c r="U49" s="15">
        <v>369</v>
      </c>
      <c r="V49" s="16">
        <v>347</v>
      </c>
      <c r="W49" s="16">
        <f aca="true" t="shared" si="27" ref="W49:W55">U49-V49</f>
        <v>22</v>
      </c>
      <c r="X49" s="18">
        <v>2.98</v>
      </c>
    </row>
    <row r="50" spans="1:24" ht="15.75" customHeight="1">
      <c r="A50" s="45" t="s">
        <v>47</v>
      </c>
      <c r="B50" s="21">
        <f t="shared" si="2"/>
        <v>70</v>
      </c>
      <c r="C50" s="16">
        <v>32</v>
      </c>
      <c r="D50" s="16">
        <v>38</v>
      </c>
      <c r="E50" s="16">
        <v>124</v>
      </c>
      <c r="F50" s="16">
        <v>74</v>
      </c>
      <c r="G50" s="16">
        <v>50</v>
      </c>
      <c r="H50" s="17">
        <v>-54</v>
      </c>
      <c r="I50" s="15">
        <f t="shared" si="24"/>
        <v>254</v>
      </c>
      <c r="J50" s="16">
        <v>117</v>
      </c>
      <c r="K50" s="16">
        <v>137</v>
      </c>
      <c r="L50" s="16">
        <f t="shared" si="25"/>
        <v>309</v>
      </c>
      <c r="M50" s="16">
        <v>140</v>
      </c>
      <c r="N50" s="16">
        <v>169</v>
      </c>
      <c r="O50" s="17">
        <v>-55</v>
      </c>
      <c r="P50" s="17">
        <f t="shared" si="3"/>
        <v>-109</v>
      </c>
      <c r="Q50" s="35">
        <f t="shared" si="26"/>
        <v>9005</v>
      </c>
      <c r="R50" s="21">
        <v>4293</v>
      </c>
      <c r="S50" s="53">
        <v>4712</v>
      </c>
      <c r="T50" s="35">
        <v>3002</v>
      </c>
      <c r="U50" s="15">
        <v>125</v>
      </c>
      <c r="V50" s="16">
        <v>104</v>
      </c>
      <c r="W50" s="16">
        <f t="shared" si="27"/>
        <v>21</v>
      </c>
      <c r="X50" s="18">
        <v>3</v>
      </c>
    </row>
    <row r="51" spans="1:24" ht="15.75" customHeight="1">
      <c r="A51" s="45" t="s">
        <v>48</v>
      </c>
      <c r="B51" s="21">
        <f t="shared" si="2"/>
        <v>29</v>
      </c>
      <c r="C51" s="16">
        <v>13</v>
      </c>
      <c r="D51" s="16">
        <v>16</v>
      </c>
      <c r="E51" s="16">
        <v>105</v>
      </c>
      <c r="F51" s="16">
        <v>53</v>
      </c>
      <c r="G51" s="16">
        <v>52</v>
      </c>
      <c r="H51" s="17">
        <v>-76</v>
      </c>
      <c r="I51" s="15">
        <f t="shared" si="24"/>
        <v>135</v>
      </c>
      <c r="J51" s="16">
        <v>66</v>
      </c>
      <c r="K51" s="16">
        <v>69</v>
      </c>
      <c r="L51" s="16">
        <f t="shared" si="25"/>
        <v>146</v>
      </c>
      <c r="M51" s="16">
        <v>66</v>
      </c>
      <c r="N51" s="16">
        <v>80</v>
      </c>
      <c r="O51" s="17">
        <v>-11</v>
      </c>
      <c r="P51" s="17">
        <f t="shared" si="3"/>
        <v>-87</v>
      </c>
      <c r="Q51" s="35">
        <f t="shared" si="26"/>
        <v>5255</v>
      </c>
      <c r="R51" s="21">
        <v>2451</v>
      </c>
      <c r="S51" s="53">
        <v>2804</v>
      </c>
      <c r="T51" s="35">
        <v>1944</v>
      </c>
      <c r="U51" s="15">
        <v>51</v>
      </c>
      <c r="V51" s="16">
        <v>66</v>
      </c>
      <c r="W51" s="16">
        <f t="shared" si="27"/>
        <v>-15</v>
      </c>
      <c r="X51" s="18">
        <v>2.7</v>
      </c>
    </row>
    <row r="52" spans="1:24" ht="15.75" customHeight="1">
      <c r="A52" s="45" t="s">
        <v>49</v>
      </c>
      <c r="B52" s="21">
        <f t="shared" si="2"/>
        <v>35</v>
      </c>
      <c r="C52" s="16">
        <v>18</v>
      </c>
      <c r="D52" s="16">
        <v>17</v>
      </c>
      <c r="E52" s="16">
        <v>96</v>
      </c>
      <c r="F52" s="16">
        <v>56</v>
      </c>
      <c r="G52" s="16">
        <v>40</v>
      </c>
      <c r="H52" s="17">
        <v>-61</v>
      </c>
      <c r="I52" s="15">
        <f t="shared" si="24"/>
        <v>180</v>
      </c>
      <c r="J52" s="16">
        <v>95</v>
      </c>
      <c r="K52" s="16">
        <v>85</v>
      </c>
      <c r="L52" s="16">
        <f t="shared" si="25"/>
        <v>181</v>
      </c>
      <c r="M52" s="16">
        <v>98</v>
      </c>
      <c r="N52" s="16">
        <v>83</v>
      </c>
      <c r="O52" s="17">
        <v>-1</v>
      </c>
      <c r="P52" s="17">
        <f t="shared" si="3"/>
        <v>-62</v>
      </c>
      <c r="Q52" s="35">
        <f t="shared" si="26"/>
        <v>5635</v>
      </c>
      <c r="R52" s="21">
        <v>2590</v>
      </c>
      <c r="S52" s="53">
        <v>3045</v>
      </c>
      <c r="T52" s="35">
        <v>2130</v>
      </c>
      <c r="U52" s="15">
        <v>74</v>
      </c>
      <c r="V52" s="16">
        <v>85</v>
      </c>
      <c r="W52" s="16">
        <f t="shared" si="27"/>
        <v>-11</v>
      </c>
      <c r="X52" s="18">
        <v>2.65</v>
      </c>
    </row>
    <row r="53" spans="1:24" ht="15.75" customHeight="1">
      <c r="A53" s="45" t="s">
        <v>50</v>
      </c>
      <c r="B53" s="21">
        <f t="shared" si="2"/>
        <v>5</v>
      </c>
      <c r="C53" s="16">
        <v>2</v>
      </c>
      <c r="D53" s="16">
        <v>3</v>
      </c>
      <c r="E53" s="16">
        <v>42</v>
      </c>
      <c r="F53" s="16">
        <v>18</v>
      </c>
      <c r="G53" s="16">
        <v>24</v>
      </c>
      <c r="H53" s="17">
        <v>-37</v>
      </c>
      <c r="I53" s="15">
        <f t="shared" si="24"/>
        <v>17</v>
      </c>
      <c r="J53" s="16">
        <v>9</v>
      </c>
      <c r="K53" s="16">
        <v>8</v>
      </c>
      <c r="L53" s="16">
        <f t="shared" si="25"/>
        <v>62</v>
      </c>
      <c r="M53" s="16">
        <v>30</v>
      </c>
      <c r="N53" s="16">
        <v>32</v>
      </c>
      <c r="O53" s="17">
        <v>-45</v>
      </c>
      <c r="P53" s="17">
        <f t="shared" si="3"/>
        <v>-82</v>
      </c>
      <c r="Q53" s="35">
        <f t="shared" si="26"/>
        <v>1318</v>
      </c>
      <c r="R53" s="21">
        <v>607</v>
      </c>
      <c r="S53" s="53">
        <v>711</v>
      </c>
      <c r="T53" s="35">
        <v>621</v>
      </c>
      <c r="U53" s="15">
        <v>12</v>
      </c>
      <c r="V53" s="16">
        <v>44</v>
      </c>
      <c r="W53" s="16">
        <f t="shared" si="27"/>
        <v>-32</v>
      </c>
      <c r="X53" s="18">
        <v>2.12</v>
      </c>
    </row>
    <row r="54" spans="1:24" ht="15.75" customHeight="1">
      <c r="A54" s="59" t="s">
        <v>51</v>
      </c>
      <c r="B54" s="21">
        <f t="shared" si="2"/>
        <v>42</v>
      </c>
      <c r="C54" s="16">
        <v>25</v>
      </c>
      <c r="D54" s="16">
        <v>17</v>
      </c>
      <c r="E54" s="16">
        <v>102</v>
      </c>
      <c r="F54" s="16">
        <v>54</v>
      </c>
      <c r="G54" s="16">
        <v>48</v>
      </c>
      <c r="H54" s="17">
        <v>-60</v>
      </c>
      <c r="I54" s="15">
        <f t="shared" si="24"/>
        <v>234</v>
      </c>
      <c r="J54" s="16">
        <v>73</v>
      </c>
      <c r="K54" s="16">
        <v>161</v>
      </c>
      <c r="L54" s="16">
        <f t="shared" si="25"/>
        <v>255</v>
      </c>
      <c r="M54" s="16">
        <v>110</v>
      </c>
      <c r="N54" s="16">
        <v>145</v>
      </c>
      <c r="O54" s="17">
        <v>-21</v>
      </c>
      <c r="P54" s="17">
        <f t="shared" si="3"/>
        <v>-81</v>
      </c>
      <c r="Q54" s="35">
        <f t="shared" si="26"/>
        <v>7300</v>
      </c>
      <c r="R54" s="21">
        <v>3417</v>
      </c>
      <c r="S54" s="53">
        <v>3883</v>
      </c>
      <c r="T54" s="35">
        <v>2565</v>
      </c>
      <c r="U54" s="15">
        <v>126</v>
      </c>
      <c r="V54" s="16">
        <v>101</v>
      </c>
      <c r="W54" s="16">
        <f t="shared" si="27"/>
        <v>25</v>
      </c>
      <c r="X54" s="18">
        <v>2.85</v>
      </c>
    </row>
    <row r="55" spans="1:24" ht="15.75" customHeight="1">
      <c r="A55" s="59" t="s">
        <v>52</v>
      </c>
      <c r="B55" s="21">
        <f t="shared" si="2"/>
        <v>2</v>
      </c>
      <c r="C55" s="16">
        <v>2</v>
      </c>
      <c r="D55" s="16">
        <v>0</v>
      </c>
      <c r="E55" s="16">
        <v>26</v>
      </c>
      <c r="F55" s="16">
        <v>17</v>
      </c>
      <c r="G55" s="16">
        <v>9</v>
      </c>
      <c r="H55" s="17">
        <v>-24</v>
      </c>
      <c r="I55" s="15">
        <f t="shared" si="24"/>
        <v>27</v>
      </c>
      <c r="J55" s="16">
        <v>21</v>
      </c>
      <c r="K55" s="16">
        <v>6</v>
      </c>
      <c r="L55" s="16">
        <f t="shared" si="25"/>
        <v>56</v>
      </c>
      <c r="M55" s="16">
        <v>33</v>
      </c>
      <c r="N55" s="16">
        <v>23</v>
      </c>
      <c r="O55" s="17">
        <v>-29</v>
      </c>
      <c r="P55" s="17">
        <f t="shared" si="3"/>
        <v>-53</v>
      </c>
      <c r="Q55" s="35">
        <f t="shared" si="26"/>
        <v>1150</v>
      </c>
      <c r="R55" s="21">
        <v>552</v>
      </c>
      <c r="S55" s="53">
        <v>598</v>
      </c>
      <c r="T55" s="35">
        <v>554</v>
      </c>
      <c r="U55" s="15">
        <v>18</v>
      </c>
      <c r="V55" s="16">
        <v>29</v>
      </c>
      <c r="W55" s="16">
        <f t="shared" si="27"/>
        <v>-11</v>
      </c>
      <c r="X55" s="18">
        <v>2.08</v>
      </c>
    </row>
    <row r="56" spans="1:24" ht="15.75" customHeight="1">
      <c r="A56" s="19" t="s">
        <v>45</v>
      </c>
      <c r="B56" s="11">
        <f>SUM(B57:B64)</f>
        <v>321</v>
      </c>
      <c r="C56" s="12">
        <f aca="true" t="shared" si="28" ref="C56:W56">SUM(C57:C64)</f>
        <v>176</v>
      </c>
      <c r="D56" s="12">
        <f t="shared" si="28"/>
        <v>145</v>
      </c>
      <c r="E56" s="12">
        <f t="shared" si="28"/>
        <v>763</v>
      </c>
      <c r="F56" s="12">
        <f t="shared" si="28"/>
        <v>409</v>
      </c>
      <c r="G56" s="12">
        <f t="shared" si="28"/>
        <v>354</v>
      </c>
      <c r="H56" s="13">
        <f t="shared" si="28"/>
        <v>-442</v>
      </c>
      <c r="I56" s="11">
        <f t="shared" si="28"/>
        <v>1960</v>
      </c>
      <c r="J56" s="12">
        <f t="shared" si="28"/>
        <v>861</v>
      </c>
      <c r="K56" s="12">
        <f t="shared" si="28"/>
        <v>1099</v>
      </c>
      <c r="L56" s="12">
        <f t="shared" si="28"/>
        <v>2192</v>
      </c>
      <c r="M56" s="12">
        <f t="shared" si="28"/>
        <v>1004</v>
      </c>
      <c r="N56" s="12">
        <f t="shared" si="28"/>
        <v>1188</v>
      </c>
      <c r="O56" s="13">
        <f t="shared" si="28"/>
        <v>-232</v>
      </c>
      <c r="P56" s="13">
        <f t="shared" si="3"/>
        <v>-674</v>
      </c>
      <c r="Q56" s="34">
        <f t="shared" si="28"/>
        <v>50827</v>
      </c>
      <c r="R56" s="56">
        <f t="shared" si="28"/>
        <v>23860</v>
      </c>
      <c r="S56" s="52">
        <f t="shared" si="28"/>
        <v>26967</v>
      </c>
      <c r="T56" s="34">
        <f t="shared" si="28"/>
        <v>18655</v>
      </c>
      <c r="U56" s="11">
        <f t="shared" si="28"/>
        <v>1169</v>
      </c>
      <c r="V56" s="12">
        <f t="shared" si="28"/>
        <v>1190</v>
      </c>
      <c r="W56" s="12">
        <f t="shared" si="28"/>
        <v>-21</v>
      </c>
      <c r="X56" s="14">
        <v>2.72</v>
      </c>
    </row>
    <row r="57" spans="1:24" ht="15.75" customHeight="1">
      <c r="A57" s="38" t="s">
        <v>37</v>
      </c>
      <c r="B57" s="15">
        <f t="shared" si="2"/>
        <v>44</v>
      </c>
      <c r="C57" s="16">
        <v>29</v>
      </c>
      <c r="D57" s="16">
        <v>15</v>
      </c>
      <c r="E57" s="16">
        <v>93</v>
      </c>
      <c r="F57" s="16">
        <v>56</v>
      </c>
      <c r="G57" s="16">
        <v>37</v>
      </c>
      <c r="H57" s="17">
        <v>-49</v>
      </c>
      <c r="I57" s="15">
        <f aca="true" t="shared" si="29" ref="I57:I64">SUM(J57:K57)</f>
        <v>184</v>
      </c>
      <c r="J57" s="16">
        <v>87</v>
      </c>
      <c r="K57" s="16">
        <v>97</v>
      </c>
      <c r="L57" s="16">
        <f aca="true" t="shared" si="30" ref="L57:L64">SUM(M57:N57)</f>
        <v>168</v>
      </c>
      <c r="M57" s="16">
        <v>81</v>
      </c>
      <c r="N57" s="16">
        <v>87</v>
      </c>
      <c r="O57" s="17">
        <v>16</v>
      </c>
      <c r="P57" s="17">
        <f t="shared" si="3"/>
        <v>-33</v>
      </c>
      <c r="Q57" s="35">
        <f aca="true" t="shared" si="31" ref="Q57:Q64">SUM(R57:S57)</f>
        <v>5168</v>
      </c>
      <c r="R57" s="21">
        <v>2426</v>
      </c>
      <c r="S57" s="53">
        <v>2742</v>
      </c>
      <c r="T57" s="35">
        <v>1726</v>
      </c>
      <c r="U57" s="15">
        <v>87</v>
      </c>
      <c r="V57" s="16">
        <v>61</v>
      </c>
      <c r="W57" s="16">
        <f aca="true" t="shared" si="32" ref="W57:W64">U57-V57</f>
        <v>26</v>
      </c>
      <c r="X57" s="18">
        <v>2.99</v>
      </c>
    </row>
    <row r="58" spans="1:24" ht="13.5">
      <c r="A58" s="38" t="s">
        <v>38</v>
      </c>
      <c r="B58" s="15">
        <f t="shared" si="2"/>
        <v>53</v>
      </c>
      <c r="C58" s="16">
        <v>26</v>
      </c>
      <c r="D58" s="16">
        <v>27</v>
      </c>
      <c r="E58" s="16">
        <v>67</v>
      </c>
      <c r="F58" s="16">
        <v>37</v>
      </c>
      <c r="G58" s="16">
        <v>30</v>
      </c>
      <c r="H58" s="17">
        <v>-14</v>
      </c>
      <c r="I58" s="15">
        <f t="shared" si="29"/>
        <v>227</v>
      </c>
      <c r="J58" s="16">
        <v>95</v>
      </c>
      <c r="K58" s="16">
        <v>132</v>
      </c>
      <c r="L58" s="16">
        <f t="shared" si="30"/>
        <v>200</v>
      </c>
      <c r="M58" s="16">
        <v>100</v>
      </c>
      <c r="N58" s="16">
        <v>100</v>
      </c>
      <c r="O58" s="17">
        <v>27</v>
      </c>
      <c r="P58" s="17">
        <f t="shared" si="3"/>
        <v>13</v>
      </c>
      <c r="Q58" s="35">
        <f t="shared" si="31"/>
        <v>6063</v>
      </c>
      <c r="R58" s="21">
        <v>2882</v>
      </c>
      <c r="S58" s="53">
        <v>3181</v>
      </c>
      <c r="T58" s="35">
        <v>2042</v>
      </c>
      <c r="U58" s="15">
        <v>95</v>
      </c>
      <c r="V58" s="16">
        <v>59</v>
      </c>
      <c r="W58" s="16">
        <f t="shared" si="32"/>
        <v>36</v>
      </c>
      <c r="X58" s="18">
        <v>2.97</v>
      </c>
    </row>
    <row r="59" spans="1:24" ht="13.5">
      <c r="A59" s="38" t="s">
        <v>39</v>
      </c>
      <c r="B59" s="15">
        <f t="shared" si="2"/>
        <v>84</v>
      </c>
      <c r="C59" s="16">
        <v>49</v>
      </c>
      <c r="D59" s="16">
        <v>35</v>
      </c>
      <c r="E59" s="16">
        <v>251</v>
      </c>
      <c r="F59" s="16">
        <v>135</v>
      </c>
      <c r="G59" s="16">
        <v>116</v>
      </c>
      <c r="H59" s="17">
        <v>-167</v>
      </c>
      <c r="I59" s="15">
        <f t="shared" si="29"/>
        <v>682</v>
      </c>
      <c r="J59" s="16">
        <v>300</v>
      </c>
      <c r="K59" s="16">
        <v>382</v>
      </c>
      <c r="L59" s="16">
        <f t="shared" si="30"/>
        <v>765</v>
      </c>
      <c r="M59" s="16">
        <v>327</v>
      </c>
      <c r="N59" s="16">
        <v>438</v>
      </c>
      <c r="O59" s="17">
        <v>-83</v>
      </c>
      <c r="P59" s="17">
        <f t="shared" si="3"/>
        <v>-250</v>
      </c>
      <c r="Q59" s="35">
        <f t="shared" si="31"/>
        <v>15948</v>
      </c>
      <c r="R59" s="21">
        <v>7469</v>
      </c>
      <c r="S59" s="53">
        <v>8479</v>
      </c>
      <c r="T59" s="35">
        <v>6118</v>
      </c>
      <c r="U59" s="15">
        <v>500</v>
      </c>
      <c r="V59" s="16">
        <v>545</v>
      </c>
      <c r="W59" s="16">
        <f t="shared" si="32"/>
        <v>-45</v>
      </c>
      <c r="X59" s="18">
        <v>2.61</v>
      </c>
    </row>
    <row r="60" spans="1:24" ht="13.5">
      <c r="A60" s="38" t="s">
        <v>40</v>
      </c>
      <c r="B60" s="15">
        <f t="shared" si="2"/>
        <v>23</v>
      </c>
      <c r="C60" s="16">
        <v>8</v>
      </c>
      <c r="D60" s="16">
        <v>15</v>
      </c>
      <c r="E60" s="16">
        <v>86</v>
      </c>
      <c r="F60" s="16">
        <v>40</v>
      </c>
      <c r="G60" s="16">
        <v>46</v>
      </c>
      <c r="H60" s="17">
        <v>-63</v>
      </c>
      <c r="I60" s="15">
        <f t="shared" si="29"/>
        <v>141</v>
      </c>
      <c r="J60" s="16">
        <v>67</v>
      </c>
      <c r="K60" s="16">
        <v>74</v>
      </c>
      <c r="L60" s="16">
        <f t="shared" si="30"/>
        <v>206</v>
      </c>
      <c r="M60" s="16">
        <v>100</v>
      </c>
      <c r="N60" s="16">
        <v>106</v>
      </c>
      <c r="O60" s="17">
        <v>-65</v>
      </c>
      <c r="P60" s="17">
        <f t="shared" si="3"/>
        <v>-128</v>
      </c>
      <c r="Q60" s="35">
        <f t="shared" si="31"/>
        <v>5058</v>
      </c>
      <c r="R60" s="21">
        <v>2416</v>
      </c>
      <c r="S60" s="53">
        <v>2642</v>
      </c>
      <c r="T60" s="35">
        <v>1928</v>
      </c>
      <c r="U60" s="15">
        <v>66</v>
      </c>
      <c r="V60" s="16">
        <v>89</v>
      </c>
      <c r="W60" s="16">
        <f t="shared" si="32"/>
        <v>-23</v>
      </c>
      <c r="X60" s="18">
        <v>2.62</v>
      </c>
    </row>
    <row r="61" spans="1:24" ht="13.5">
      <c r="A61" s="38" t="s">
        <v>41</v>
      </c>
      <c r="B61" s="15">
        <f t="shared" si="2"/>
        <v>26</v>
      </c>
      <c r="C61" s="16">
        <v>13</v>
      </c>
      <c r="D61" s="16">
        <v>13</v>
      </c>
      <c r="E61" s="16">
        <v>71</v>
      </c>
      <c r="F61" s="16">
        <v>35</v>
      </c>
      <c r="G61" s="16">
        <v>36</v>
      </c>
      <c r="H61" s="17">
        <v>-45</v>
      </c>
      <c r="I61" s="15">
        <f t="shared" si="29"/>
        <v>142</v>
      </c>
      <c r="J61" s="16">
        <v>67</v>
      </c>
      <c r="K61" s="16">
        <v>75</v>
      </c>
      <c r="L61" s="16">
        <f t="shared" si="30"/>
        <v>207</v>
      </c>
      <c r="M61" s="16">
        <v>96</v>
      </c>
      <c r="N61" s="16">
        <v>111</v>
      </c>
      <c r="O61" s="17">
        <v>-65</v>
      </c>
      <c r="P61" s="17">
        <f t="shared" si="3"/>
        <v>-110</v>
      </c>
      <c r="Q61" s="35">
        <f t="shared" si="31"/>
        <v>4916</v>
      </c>
      <c r="R61" s="21">
        <v>2278</v>
      </c>
      <c r="S61" s="53">
        <v>2638</v>
      </c>
      <c r="T61" s="35">
        <v>1732</v>
      </c>
      <c r="U61" s="15">
        <v>49</v>
      </c>
      <c r="V61" s="16">
        <v>72</v>
      </c>
      <c r="W61" s="16">
        <f t="shared" si="32"/>
        <v>-23</v>
      </c>
      <c r="X61" s="18">
        <v>2.84</v>
      </c>
    </row>
    <row r="62" spans="1:24" ht="13.5">
      <c r="A62" s="38" t="s">
        <v>42</v>
      </c>
      <c r="B62" s="15">
        <f t="shared" si="2"/>
        <v>74</v>
      </c>
      <c r="C62" s="16">
        <v>41</v>
      </c>
      <c r="D62" s="16">
        <v>33</v>
      </c>
      <c r="E62" s="16">
        <v>121</v>
      </c>
      <c r="F62" s="16">
        <v>67</v>
      </c>
      <c r="G62" s="16">
        <v>54</v>
      </c>
      <c r="H62" s="17">
        <v>-47</v>
      </c>
      <c r="I62" s="15">
        <f t="shared" si="29"/>
        <v>474</v>
      </c>
      <c r="J62" s="16">
        <v>181</v>
      </c>
      <c r="K62" s="16">
        <v>293</v>
      </c>
      <c r="L62" s="16">
        <f t="shared" si="30"/>
        <v>470</v>
      </c>
      <c r="M62" s="16">
        <v>211</v>
      </c>
      <c r="N62" s="16">
        <v>259</v>
      </c>
      <c r="O62" s="17">
        <v>4</v>
      </c>
      <c r="P62" s="17">
        <f t="shared" si="3"/>
        <v>-43</v>
      </c>
      <c r="Q62" s="35">
        <f t="shared" si="31"/>
        <v>9854</v>
      </c>
      <c r="R62" s="21">
        <v>4523</v>
      </c>
      <c r="S62" s="53">
        <v>5331</v>
      </c>
      <c r="T62" s="35">
        <v>3364</v>
      </c>
      <c r="U62" s="15">
        <v>302</v>
      </c>
      <c r="V62" s="16">
        <v>266</v>
      </c>
      <c r="W62" s="16">
        <f t="shared" si="32"/>
        <v>36</v>
      </c>
      <c r="X62" s="18">
        <v>2.93</v>
      </c>
    </row>
    <row r="63" spans="1:24" ht="13.5">
      <c r="A63" s="38" t="s">
        <v>43</v>
      </c>
      <c r="B63" s="15">
        <f t="shared" si="2"/>
        <v>8</v>
      </c>
      <c r="C63" s="16">
        <v>4</v>
      </c>
      <c r="D63" s="16">
        <v>4</v>
      </c>
      <c r="E63" s="16">
        <v>44</v>
      </c>
      <c r="F63" s="16">
        <v>21</v>
      </c>
      <c r="G63" s="16">
        <v>23</v>
      </c>
      <c r="H63" s="17">
        <v>-36</v>
      </c>
      <c r="I63" s="15">
        <f t="shared" si="29"/>
        <v>52</v>
      </c>
      <c r="J63" s="16">
        <v>28</v>
      </c>
      <c r="K63" s="16">
        <v>24</v>
      </c>
      <c r="L63" s="16">
        <f t="shared" si="30"/>
        <v>98</v>
      </c>
      <c r="M63" s="16">
        <v>48</v>
      </c>
      <c r="N63" s="16">
        <v>50</v>
      </c>
      <c r="O63" s="17">
        <v>-46</v>
      </c>
      <c r="P63" s="17">
        <f t="shared" si="3"/>
        <v>-82</v>
      </c>
      <c r="Q63" s="35">
        <f t="shared" si="31"/>
        <v>2029</v>
      </c>
      <c r="R63" s="21">
        <v>995</v>
      </c>
      <c r="S63" s="53">
        <v>1034</v>
      </c>
      <c r="T63" s="35">
        <v>962</v>
      </c>
      <c r="U63" s="15">
        <v>34</v>
      </c>
      <c r="V63" s="16">
        <v>55</v>
      </c>
      <c r="W63" s="16">
        <f t="shared" si="32"/>
        <v>-21</v>
      </c>
      <c r="X63" s="18">
        <v>2.11</v>
      </c>
    </row>
    <row r="64" spans="1:24" ht="14.25" thickBot="1">
      <c r="A64" s="40" t="s">
        <v>44</v>
      </c>
      <c r="B64" s="28">
        <f t="shared" si="2"/>
        <v>9</v>
      </c>
      <c r="C64" s="29">
        <v>6</v>
      </c>
      <c r="D64" s="29">
        <v>3</v>
      </c>
      <c r="E64" s="29">
        <v>30</v>
      </c>
      <c r="F64" s="29">
        <v>18</v>
      </c>
      <c r="G64" s="29">
        <v>12</v>
      </c>
      <c r="H64" s="30">
        <v>-21</v>
      </c>
      <c r="I64" s="28">
        <f t="shared" si="29"/>
        <v>58</v>
      </c>
      <c r="J64" s="29">
        <v>36</v>
      </c>
      <c r="K64" s="29">
        <v>22</v>
      </c>
      <c r="L64" s="29">
        <f t="shared" si="30"/>
        <v>78</v>
      </c>
      <c r="M64" s="29">
        <v>41</v>
      </c>
      <c r="N64" s="29">
        <v>37</v>
      </c>
      <c r="O64" s="30">
        <v>-20</v>
      </c>
      <c r="P64" s="31">
        <f t="shared" si="3"/>
        <v>-41</v>
      </c>
      <c r="Q64" s="37">
        <f t="shared" si="31"/>
        <v>1791</v>
      </c>
      <c r="R64" s="58">
        <v>871</v>
      </c>
      <c r="S64" s="55">
        <v>920</v>
      </c>
      <c r="T64" s="37">
        <v>783</v>
      </c>
      <c r="U64" s="28">
        <v>36</v>
      </c>
      <c r="V64" s="29">
        <v>43</v>
      </c>
      <c r="W64" s="29">
        <f t="shared" si="32"/>
        <v>-7</v>
      </c>
      <c r="X64" s="32">
        <v>2.29</v>
      </c>
    </row>
    <row r="65" ht="13.5">
      <c r="U65" s="33" t="s">
        <v>74</v>
      </c>
    </row>
    <row r="66" ht="13.5">
      <c r="B66" s="1" t="s">
        <v>81</v>
      </c>
    </row>
    <row r="67" ht="13.5">
      <c r="B67" s="1" t="s">
        <v>82</v>
      </c>
    </row>
  </sheetData>
  <mergeCells count="13">
    <mergeCell ref="Q4:S5"/>
    <mergeCell ref="T4:T6"/>
    <mergeCell ref="U4:W5"/>
    <mergeCell ref="P4:P6"/>
    <mergeCell ref="E5:G5"/>
    <mergeCell ref="H5:H6"/>
    <mergeCell ref="B5:D5"/>
    <mergeCell ref="B4:H4"/>
    <mergeCell ref="I4:O4"/>
    <mergeCell ref="K1:N2"/>
    <mergeCell ref="O5:O6"/>
    <mergeCell ref="L5:N5"/>
    <mergeCell ref="I5:K5"/>
  </mergeCells>
  <printOptions/>
  <pageMargins left="0.7874015748031497" right="0.7874015748031497" top="0.984251968503937" bottom="0.5905511811023623"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2009-04-27T01:38:22Z</cp:lastPrinted>
  <dcterms:created xsi:type="dcterms:W3CDTF">2009-04-10T02:13:03Z</dcterms:created>
  <dcterms:modified xsi:type="dcterms:W3CDTF">2009-06-24T06:50:06Z</dcterms:modified>
  <cp:category/>
  <cp:version/>
  <cp:contentType/>
  <cp:contentStatus/>
</cp:coreProperties>
</file>